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1985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<sst xmlns="http://schemas.openxmlformats.org/spreadsheetml/2006/main" count="55" uniqueCount="36">
  <si>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</si>
  <si>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</si>
  <si>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</si>
  <si>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</si>
  <si>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</si>
  <si>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</si>
  <si>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</si>
  <si>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</si>
  <si>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</si>
  <si>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</si>
  <si>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
січень-жовтень</t>
  </si>
  <si>
    <t>виконання по доходах за січень-жовтень</t>
  </si>
  <si>
    <t>%</t>
  </si>
  <si>
    <t>затерджено з урахуванням змін на 
січень-жовтень</t>
  </si>
  <si>
    <t>касові видатки  за січень-жовтень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</si>
  <si>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</si>
  <si>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</si>
  <si>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</si>
  <si>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</si>
  <si>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</si>
  <si>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</si>
  <si>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</si>
  <si>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</si>
  <si>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</si>
  <si>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</si>
  <si>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</si>
  <si>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</si>
  <si>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</si>
  <si>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</si>
  <si>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</si>
  <si>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</si>
  <si>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</si>
  <si>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</si>
  <si>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</si>
  <si>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</si>
  <si>
    <t>Інформація про надходження та використання коштів місцевих бюджетів Дергачівського району (станом на 24.10.2016 р.)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</si>
</sst>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0"/>
    <numFmt numFmtId="166" formatCode="#0.0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"/>
      <color indexed="56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"/>
      <color theme="3"/>
      <name val="Calibri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9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14" fontId="2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4" fontId="2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 wrapText="1"/>
    </xf>
    <xf numFmtId="0" fontId="4" fillId="0" borderId="13" xfId="81" applyFont="1" applyBorder="1" applyAlignment="1">
      <alignment vertical="center"/>
      <protection/>
    </xf>
    <xf numFmtId="0" fontId="4" fillId="0" borderId="12" xfId="81" applyFont="1" applyBorder="1" applyAlignment="1">
      <alignment vertical="center"/>
      <protection/>
    </xf>
    <xf numFmtId="164" fontId="2" fillId="0" borderId="14" xfId="0" applyNumberFormat="1" applyFont="1" applyFill="1" applyBorder="1" applyAlignment="1">
      <alignment vertical="center"/>
    </xf>
    <xf numFmtId="165" fontId="5" fillId="0" borderId="12" xfId="83" applyNumberFormat="1" applyFont="1" applyBorder="1" applyAlignment="1">
      <alignment vertical="center" wrapText="1"/>
      <protection/>
    </xf>
    <xf numFmtId="164" fontId="2" fillId="0" borderId="12" xfId="0" applyNumberFormat="1" applyFont="1" applyFill="1" applyBorder="1" applyAlignment="1">
      <alignment horizontal="center" vertical="center"/>
    </xf>
    <xf numFmtId="165" fontId="5" fillId="0" borderId="21" xfId="80" applyNumberFormat="1" applyFont="1" applyBorder="1" applyAlignment="1">
      <alignment vertical="center" wrapText="1"/>
      <protection/>
    </xf>
    <xf numFmtId="164" fontId="2" fillId="0" borderId="21" xfId="0" applyNumberFormat="1" applyFont="1" applyFill="1" applyBorder="1" applyAlignment="1">
      <alignment horizontal="center" vertical="center"/>
    </xf>
    <xf numFmtId="14" fontId="2" fillId="0" borderId="21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1" fontId="5" fillId="0" borderId="21" xfId="79" applyNumberFormat="1" applyFont="1" applyFill="1" applyBorder="1" applyAlignment="1">
      <alignment vertical="center" wrapText="1"/>
      <protection/>
    </xf>
    <xf numFmtId="164" fontId="2" fillId="0" borderId="21" xfId="0" applyNumberFormat="1" applyFont="1" applyFill="1" applyBorder="1" applyAlignment="1">
      <alignment horizontal="right" vertical="center"/>
    </xf>
    <xf numFmtId="165" fontId="2" fillId="0" borderId="21" xfId="0" applyNumberFormat="1" applyFont="1" applyFill="1" applyBorder="1" applyAlignment="1">
      <alignment horizontal="center" vertical="center" wrapText="1"/>
    </xf>
    <xf numFmtId="164" fontId="2" fillId="0" borderId="22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vertical="center" wrapText="1"/>
    </xf>
    <xf numFmtId="0" fontId="4" fillId="0" borderId="24" xfId="81" applyFont="1" applyBorder="1" applyAlignment="1">
      <alignment vertical="center"/>
      <protection/>
    </xf>
    <xf numFmtId="0" fontId="4" fillId="0" borderId="25" xfId="81" applyFont="1" applyBorder="1" applyAlignment="1">
      <alignment vertical="center"/>
      <protection/>
    </xf>
    <xf numFmtId="164" fontId="2" fillId="0" borderId="26" xfId="0" applyNumberFormat="1" applyFont="1" applyFill="1" applyBorder="1" applyAlignment="1">
      <alignment vertical="center"/>
    </xf>
    <xf numFmtId="165" fontId="4" fillId="0" borderId="25" xfId="83" applyNumberFormat="1" applyFont="1" applyBorder="1" applyAlignment="1">
      <alignment vertical="center" wrapText="1"/>
      <protection/>
    </xf>
    <xf numFmtId="164" fontId="2" fillId="0" borderId="25" xfId="0" applyNumberFormat="1" applyFont="1" applyFill="1" applyBorder="1" applyAlignment="1">
      <alignment vertical="center"/>
    </xf>
    <xf numFmtId="165" fontId="4" fillId="0" borderId="25" xfId="80" applyNumberFormat="1" applyFont="1" applyBorder="1" applyAlignment="1">
      <alignment vertical="center" wrapText="1"/>
      <protection/>
    </xf>
    <xf numFmtId="1" fontId="4" fillId="0" borderId="25" xfId="79" applyNumberFormat="1" applyFont="1" applyFill="1" applyBorder="1" applyAlignment="1">
      <alignment vertical="center" wrapText="1"/>
      <protection/>
    </xf>
    <xf numFmtId="165" fontId="0" fillId="0" borderId="25" xfId="0" applyNumberFormat="1" applyFont="1" applyFill="1" applyBorder="1" applyAlignment="1">
      <alignment vertical="center"/>
    </xf>
    <xf numFmtId="164" fontId="2" fillId="0" borderId="27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 wrapText="1"/>
    </xf>
    <xf numFmtId="164" fontId="2" fillId="0" borderId="29" xfId="0" applyNumberFormat="1" applyFont="1" applyFill="1" applyBorder="1" applyAlignment="1">
      <alignment vertical="center"/>
    </xf>
    <xf numFmtId="164" fontId="2" fillId="0" borderId="30" xfId="0" applyNumberFormat="1" applyFont="1" applyFill="1" applyBorder="1" applyAlignment="1">
      <alignment vertical="center"/>
    </xf>
    <xf numFmtId="1" fontId="0" fillId="0" borderId="30" xfId="0" applyNumberFormat="1" applyFont="1" applyFill="1" applyBorder="1" applyAlignment="1">
      <alignment vertical="center" wrapText="1"/>
    </xf>
    <xf numFmtId="1" fontId="4" fillId="0" borderId="30" xfId="79" applyNumberFormat="1" applyFont="1" applyFill="1" applyBorder="1" applyAlignment="1">
      <alignment vertical="center" wrapText="1"/>
      <protection/>
    </xf>
    <xf numFmtId="165" fontId="0" fillId="0" borderId="30" xfId="0" applyNumberFormat="1" applyFont="1" applyFill="1" applyBorder="1" applyAlignment="1">
      <alignment vertical="center" wrapText="1"/>
    </xf>
    <xf numFmtId="164" fontId="2" fillId="0" borderId="31" xfId="0" applyNumberFormat="1" applyFont="1" applyFill="1" applyBorder="1" applyAlignment="1">
      <alignment vertical="center"/>
    </xf>
    <xf numFmtId="1" fontId="0" fillId="0" borderId="30" xfId="0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/>
    </xf>
    <xf numFmtId="1" fontId="4" fillId="0" borderId="30" xfId="82" applyNumberFormat="1" applyFont="1" applyFill="1" applyBorder="1" applyAlignment="1">
      <alignment vertical="center" wrapText="1"/>
      <protection/>
    </xf>
    <xf numFmtId="0" fontId="0" fillId="0" borderId="1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 wrapText="1"/>
    </xf>
    <xf numFmtId="164" fontId="2" fillId="0" borderId="33" xfId="0" applyNumberFormat="1" applyFont="1" applyFill="1" applyBorder="1" applyAlignment="1">
      <alignment vertical="center"/>
    </xf>
    <xf numFmtId="164" fontId="2" fillId="0" borderId="34" xfId="0" applyNumberFormat="1" applyFont="1" applyFill="1" applyBorder="1" applyAlignment="1">
      <alignment vertical="center"/>
    </xf>
    <xf numFmtId="165" fontId="4" fillId="0" borderId="35" xfId="80" applyNumberFormat="1" applyFont="1" applyBorder="1" applyAlignment="1">
      <alignment vertical="center" wrapText="1"/>
      <protection/>
    </xf>
    <xf numFmtId="1" fontId="0" fillId="0" borderId="34" xfId="0" applyNumberFormat="1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1" fontId="4" fillId="0" borderId="34" xfId="79" applyNumberFormat="1" applyFont="1" applyFill="1" applyBorder="1" applyAlignment="1">
      <alignment vertical="center" wrapText="1"/>
      <protection/>
    </xf>
    <xf numFmtId="165" fontId="0" fillId="0" borderId="34" xfId="0" applyNumberFormat="1" applyFont="1" applyFill="1" applyBorder="1" applyAlignment="1">
      <alignment vertical="center" wrapText="1"/>
    </xf>
    <xf numFmtId="164" fontId="2" fillId="0" borderId="36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1" fontId="2" fillId="0" borderId="38" xfId="0" applyNumberFormat="1" applyFont="1" applyFill="1" applyBorder="1" applyAlignment="1">
      <alignment vertical="center"/>
    </xf>
    <xf numFmtId="1" fontId="2" fillId="0" borderId="39" xfId="0" applyNumberFormat="1" applyFont="1" applyFill="1" applyBorder="1" applyAlignment="1">
      <alignment vertical="center"/>
    </xf>
    <xf numFmtId="164" fontId="2" fillId="0" borderId="20" xfId="0" applyNumberFormat="1" applyFont="1" applyFill="1" applyBorder="1" applyAlignment="1">
      <alignment vertical="center"/>
    </xf>
    <xf numFmtId="1" fontId="2" fillId="0" borderId="21" xfId="0" applyNumberFormat="1" applyFont="1" applyFill="1" applyBorder="1" applyAlignment="1">
      <alignment vertical="center"/>
    </xf>
    <xf numFmtId="164" fontId="2" fillId="0" borderId="21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4" fillId="0" borderId="40" xfId="81" applyFont="1" applyBorder="1" applyAlignment="1">
      <alignment vertical="center"/>
      <protection/>
    </xf>
    <xf numFmtId="0" fontId="4" fillId="0" borderId="30" xfId="81" applyFont="1" applyBorder="1" applyAlignment="1">
      <alignment vertical="center"/>
      <protection/>
    </xf>
    <xf numFmtId="164" fontId="2" fillId="0" borderId="41" xfId="0" applyNumberFormat="1" applyFont="1" applyFill="1" applyBorder="1" applyAlignment="1">
      <alignment vertical="center"/>
    </xf>
    <xf numFmtId="165" fontId="4" fillId="0" borderId="30" xfId="78" applyNumberFormat="1" applyFont="1" applyBorder="1" applyAlignment="1">
      <alignment vertical="center" wrapText="1"/>
      <protection/>
    </xf>
    <xf numFmtId="165" fontId="4" fillId="0" borderId="30" xfId="80" applyNumberFormat="1" applyFont="1" applyBorder="1" applyAlignment="1">
      <alignment vertical="center" wrapText="1"/>
      <protection/>
    </xf>
    <xf numFmtId="14" fontId="0" fillId="0" borderId="25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1" fontId="0" fillId="0" borderId="25" xfId="0" applyNumberFormat="1" applyFont="1" applyFill="1" applyBorder="1" applyAlignment="1">
      <alignment vertical="center"/>
    </xf>
    <xf numFmtId="165" fontId="0" fillId="0" borderId="25" xfId="0" applyNumberFormat="1" applyFont="1" applyFill="1" applyBorder="1" applyAlignment="1">
      <alignment vertical="center" wrapText="1"/>
    </xf>
    <xf numFmtId="1" fontId="0" fillId="0" borderId="25" xfId="0" applyNumberFormat="1" applyFont="1" applyFill="1" applyBorder="1" applyAlignment="1">
      <alignment vertical="center" wrapText="1"/>
    </xf>
    <xf numFmtId="164" fontId="2" fillId="0" borderId="28" xfId="0" applyNumberFormat="1" applyFont="1" applyFill="1" applyBorder="1" applyAlignment="1">
      <alignment vertical="center"/>
    </xf>
    <xf numFmtId="14" fontId="0" fillId="0" borderId="30" xfId="0" applyNumberFormat="1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vertical="center" wrapText="1"/>
    </xf>
    <xf numFmtId="164" fontId="2" fillId="0" borderId="42" xfId="0" applyNumberFormat="1" applyFont="1" applyFill="1" applyBorder="1" applyAlignment="1">
      <alignment vertical="center"/>
    </xf>
    <xf numFmtId="14" fontId="0" fillId="0" borderId="34" xfId="0" applyNumberFormat="1" applyFont="1" applyFill="1" applyBorder="1" applyAlignment="1">
      <alignment vertical="center"/>
    </xf>
    <xf numFmtId="164" fontId="2" fillId="0" borderId="43" xfId="0" applyNumberFormat="1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164" fontId="2" fillId="0" borderId="45" xfId="0" applyNumberFormat="1" applyFont="1" applyFill="1" applyBorder="1" applyAlignment="1">
      <alignment vertical="center"/>
    </xf>
    <xf numFmtId="164" fontId="2" fillId="0" borderId="45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vertical="center"/>
    </xf>
    <xf numFmtId="164" fontId="2" fillId="0" borderId="46" xfId="0" applyNumberFormat="1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0" fontId="5" fillId="0" borderId="48" xfId="81" applyFont="1" applyBorder="1" applyAlignment="1">
      <alignment vertical="center"/>
      <protection/>
    </xf>
    <xf numFmtId="1" fontId="5" fillId="0" borderId="34" xfId="81" applyNumberFormat="1" applyFont="1" applyBorder="1" applyAlignment="1">
      <alignment vertical="center"/>
      <protection/>
    </xf>
    <xf numFmtId="164" fontId="2" fillId="0" borderId="47" xfId="0" applyNumberFormat="1" applyFont="1" applyFill="1" applyBorder="1" applyAlignment="1">
      <alignment vertical="center"/>
    </xf>
    <xf numFmtId="165" fontId="5" fillId="0" borderId="34" xfId="83" applyNumberFormat="1" applyFont="1" applyBorder="1" applyAlignment="1">
      <alignment vertical="center" wrapText="1"/>
      <protection/>
    </xf>
    <xf numFmtId="1" fontId="2" fillId="0" borderId="47" xfId="0" applyNumberFormat="1" applyFont="1" applyFill="1" applyBorder="1" applyAlignment="1">
      <alignment vertical="center"/>
    </xf>
    <xf numFmtId="165" fontId="5" fillId="0" borderId="34" xfId="80" applyNumberFormat="1" applyFont="1" applyBorder="1" applyAlignment="1">
      <alignment vertical="center" wrapText="1"/>
      <protection/>
    </xf>
    <xf numFmtId="165" fontId="2" fillId="0" borderId="45" xfId="0" applyNumberFormat="1" applyFont="1" applyFill="1" applyBorder="1" applyAlignment="1">
      <alignment vertical="center"/>
    </xf>
    <xf numFmtId="1" fontId="5" fillId="0" borderId="45" xfId="79" applyNumberFormat="1" applyFont="1" applyFill="1" applyBorder="1" applyAlignment="1">
      <alignment vertical="center" wrapText="1"/>
      <protection/>
    </xf>
    <xf numFmtId="164" fontId="2" fillId="0" borderId="45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1" fontId="2" fillId="0" borderId="38" xfId="0" applyNumberFormat="1" applyFont="1" applyFill="1" applyBorder="1" applyAlignment="1">
      <alignment horizontal="right" vertical="center"/>
    </xf>
    <xf numFmtId="1" fontId="2" fillId="0" borderId="21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165" fontId="0" fillId="0" borderId="0" xfId="0" applyNumberFormat="1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0" fontId="0" fillId="33" borderId="54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55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0 2" xfId="52"/>
    <cellStyle name="Обычный 180 3" xfId="53"/>
    <cellStyle name="Обычный 181 2" xfId="54"/>
    <cellStyle name="Обычный 181 3" xfId="55"/>
    <cellStyle name="Обычный 182 2" xfId="56"/>
    <cellStyle name="Обычный 182 3" xfId="57"/>
    <cellStyle name="Обычный 183 2" xfId="58"/>
    <cellStyle name="Обычный 183 3" xfId="59"/>
    <cellStyle name="Обычный 184 2" xfId="60"/>
    <cellStyle name="Обычный 184 3" xfId="61"/>
    <cellStyle name="Обычный 185 2" xfId="62"/>
    <cellStyle name="Обычный 185 3" xfId="63"/>
    <cellStyle name="Обычный 186 2" xfId="64"/>
    <cellStyle name="Обычный 186 3" xfId="65"/>
    <cellStyle name="Обычный 79 2" xfId="66"/>
    <cellStyle name="Обычный 79 3" xfId="67"/>
    <cellStyle name="Обычный 80 2" xfId="68"/>
    <cellStyle name="Обычный 80 3" xfId="69"/>
    <cellStyle name="Обычный 81 2" xfId="70"/>
    <cellStyle name="Обычный 81 3" xfId="71"/>
    <cellStyle name="Обычный 82 2" xfId="72"/>
    <cellStyle name="Обычный 82 3" xfId="73"/>
    <cellStyle name="Обычный 83 2" xfId="74"/>
    <cellStyle name="Обычный 83 3" xfId="75"/>
    <cellStyle name="Обычный 84 2" xfId="76"/>
    <cellStyle name="Обычный 84 3" xfId="77"/>
    <cellStyle name="Обычный_ВИДАТКИ 18 04" xfId="78"/>
    <cellStyle name="Обычный_жовтень касові" xfId="79"/>
    <cellStyle name="Обычный_Книга1" xfId="80"/>
    <cellStyle name="Обычный_Книга2" xfId="81"/>
    <cellStyle name="Обычный_КФК" xfId="82"/>
    <cellStyle name="Обычный_щопонеділка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7"/>
  <sheetViews>
    <sheetView tabSelected="1" zoomScalePageLayoutView="0" workbookViewId="0" topLeftCell="A1">
      <pane xSplit="2" ySplit="9" topLeftCell="O2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X1" sqref="X1"/>
    </sheetView>
  </sheetViews>
  <sheetFormatPr defaultColWidth="9.140625" defaultRowHeight="12.75"/>
  <cols>
    <col min="1" max="1" width="10.140625" style="1" hidden="1" customWidth="1"/>
    <col min="2" max="2" width="23.421875" style="3" customWidth="1"/>
    <col min="3" max="4" width="18.140625" style="3" customWidth="1"/>
    <col min="5" max="5" width="12.8515625" style="3" customWidth="1"/>
    <col min="6" max="6" width="14.57421875" style="3" customWidth="1"/>
    <col min="7" max="7" width="14.00390625" style="3" customWidth="1"/>
    <col min="8" max="8" width="6.140625" style="3" customWidth="1"/>
    <col min="9" max="9" width="12.421875" style="3" customWidth="1"/>
    <col min="10" max="10" width="14.0039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2.57421875" style="3" customWidth="1"/>
    <col min="25" max="25" width="11.8515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42667</v>
      </c>
      <c r="C2" s="4"/>
      <c r="D2" s="4"/>
    </row>
    <row r="5" spans="2:26" ht="18">
      <c r="B5" s="115" t="s">
        <v>35</v>
      </c>
      <c r="C5" s="115"/>
      <c r="D5" s="115"/>
      <c r="E5" s="115"/>
      <c r="F5" s="115"/>
      <c r="G5" s="115"/>
      <c r="H5" s="115"/>
      <c r="I5" s="115"/>
      <c r="J5" s="115"/>
      <c r="K5" s="115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</row>
    <row r="6" ht="13.5" thickBot="1"/>
    <row r="7" spans="1:26" ht="13.5" customHeight="1" thickBot="1">
      <c r="A7" s="5"/>
      <c r="B7" s="6"/>
      <c r="C7" s="117" t="s">
        <v>0</v>
      </c>
      <c r="D7" s="118"/>
      <c r="E7" s="119"/>
      <c r="F7" s="122" t="s">
        <v>1</v>
      </c>
      <c r="G7" s="123"/>
      <c r="H7" s="124"/>
      <c r="I7" s="128" t="s">
        <v>2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30"/>
    </row>
    <row r="8" spans="1:26" ht="27.75" customHeight="1" thickBot="1">
      <c r="A8" s="7"/>
      <c r="B8" s="131" t="s">
        <v>3</v>
      </c>
      <c r="C8" s="120"/>
      <c r="D8" s="120"/>
      <c r="E8" s="121"/>
      <c r="F8" s="125"/>
      <c r="G8" s="126"/>
      <c r="H8" s="127"/>
      <c r="I8" s="128" t="s">
        <v>4</v>
      </c>
      <c r="J8" s="129"/>
      <c r="K8" s="130"/>
      <c r="L8" s="128" t="s">
        <v>5</v>
      </c>
      <c r="M8" s="129"/>
      <c r="N8" s="130"/>
      <c r="O8" s="133" t="s">
        <v>6</v>
      </c>
      <c r="P8" s="113"/>
      <c r="Q8" s="113"/>
      <c r="R8" s="113" t="s">
        <v>7</v>
      </c>
      <c r="S8" s="113"/>
      <c r="T8" s="113"/>
      <c r="U8" s="134" t="s">
        <v>8</v>
      </c>
      <c r="V8" s="113"/>
      <c r="W8" s="113"/>
      <c r="X8" s="113" t="s">
        <v>9</v>
      </c>
      <c r="Y8" s="113"/>
      <c r="Z8" s="114"/>
    </row>
    <row r="9" spans="1:26" ht="87.75" customHeight="1" thickBot="1">
      <c r="A9" s="7"/>
      <c r="B9" s="132"/>
      <c r="C9" s="9" t="s">
        <v>10</v>
      </c>
      <c r="D9" s="10" t="s">
        <v>11</v>
      </c>
      <c r="E9" s="11" t="s">
        <v>12</v>
      </c>
      <c r="F9" s="12" t="s">
        <v>13</v>
      </c>
      <c r="G9" s="10" t="s">
        <v>14</v>
      </c>
      <c r="H9" s="13" t="s">
        <v>12</v>
      </c>
      <c r="I9" s="12" t="s">
        <v>13</v>
      </c>
      <c r="J9" s="10" t="s">
        <v>14</v>
      </c>
      <c r="K9" s="8" t="s">
        <v>12</v>
      </c>
      <c r="L9" s="12" t="s">
        <v>13</v>
      </c>
      <c r="M9" s="10" t="s">
        <v>14</v>
      </c>
      <c r="N9" s="8" t="s">
        <v>12</v>
      </c>
      <c r="O9" s="12" t="s">
        <v>13</v>
      </c>
      <c r="P9" s="10" t="s">
        <v>14</v>
      </c>
      <c r="Q9" s="8" t="s">
        <v>12</v>
      </c>
      <c r="R9" s="12" t="s">
        <v>13</v>
      </c>
      <c r="S9" s="10" t="s">
        <v>14</v>
      </c>
      <c r="T9" s="8" t="s">
        <v>12</v>
      </c>
      <c r="U9" s="12" t="s">
        <v>13</v>
      </c>
      <c r="V9" s="10" t="s">
        <v>14</v>
      </c>
      <c r="W9" s="8" t="s">
        <v>12</v>
      </c>
      <c r="X9" s="12" t="s">
        <v>13</v>
      </c>
      <c r="Y9" s="10" t="s">
        <v>14</v>
      </c>
      <c r="Z9" s="14" t="s">
        <v>12</v>
      </c>
    </row>
    <row r="10" spans="1:26" ht="42.75" customHeight="1" thickBot="1">
      <c r="A10" s="15"/>
      <c r="B10" s="16" t="s">
        <v>15</v>
      </c>
      <c r="C10" s="17">
        <v>29085311</v>
      </c>
      <c r="D10" s="18">
        <v>32975757.900000002</v>
      </c>
      <c r="E10" s="19">
        <f>D10/C10*100</f>
        <v>113.37598521810546</v>
      </c>
      <c r="F10" s="20">
        <v>26519951</v>
      </c>
      <c r="G10" s="20">
        <v>21991377.879999995</v>
      </c>
      <c r="H10" s="21">
        <f aca="true" t="shared" si="0" ref="H10:H29">G10/F10*100</f>
        <v>82.92390087749406</v>
      </c>
      <c r="I10" s="22">
        <v>4713454</v>
      </c>
      <c r="J10" s="22">
        <v>3127540.38</v>
      </c>
      <c r="K10" s="23">
        <f aca="true" t="shared" si="1" ref="K10:K29">J10/I10*100</f>
        <v>66.35347199739299</v>
      </c>
      <c r="L10" s="24"/>
      <c r="M10" s="25"/>
      <c r="N10" s="26"/>
      <c r="O10" s="27">
        <v>9814797</v>
      </c>
      <c r="P10" s="27">
        <v>7705446.779999999</v>
      </c>
      <c r="Q10" s="28">
        <f aca="true" t="shared" si="2" ref="Q10:Q15">P10/O10*100</f>
        <v>78.50846818329508</v>
      </c>
      <c r="R10" s="29"/>
      <c r="S10" s="29"/>
      <c r="T10" s="23"/>
      <c r="U10" s="27">
        <v>10826700</v>
      </c>
      <c r="V10" s="27">
        <v>10133666.05</v>
      </c>
      <c r="W10" s="23">
        <f aca="true" t="shared" si="3" ref="W10:W18">V10/U10*100</f>
        <v>93.5988440614407</v>
      </c>
      <c r="X10" s="27"/>
      <c r="Y10" s="27"/>
      <c r="Z10" s="30"/>
    </row>
    <row r="11" spans="1:26" ht="39.75" customHeight="1">
      <c r="A11" s="7"/>
      <c r="B11" s="31" t="s">
        <v>16</v>
      </c>
      <c r="C11" s="32">
        <v>4919756</v>
      </c>
      <c r="D11" s="33">
        <v>5512298.41</v>
      </c>
      <c r="E11" s="34">
        <f aca="true" t="shared" si="4" ref="E11:E29">D11/C11*100</f>
        <v>112.04414222981791</v>
      </c>
      <c r="F11" s="35">
        <v>3588341</v>
      </c>
      <c r="G11" s="35">
        <v>3047001.22</v>
      </c>
      <c r="H11" s="36">
        <f t="shared" si="0"/>
        <v>84.91392596188602</v>
      </c>
      <c r="I11" s="37">
        <v>1010826</v>
      </c>
      <c r="J11" s="37">
        <v>948030.83</v>
      </c>
      <c r="K11" s="36">
        <f t="shared" si="1"/>
        <v>93.78773695967456</v>
      </c>
      <c r="L11" s="38"/>
      <c r="M11" s="38"/>
      <c r="N11" s="36"/>
      <c r="O11" s="38">
        <v>1273775</v>
      </c>
      <c r="P11" s="38">
        <v>1133511.75</v>
      </c>
      <c r="Q11" s="36">
        <f t="shared" si="2"/>
        <v>88.98838099350355</v>
      </c>
      <c r="R11" s="39"/>
      <c r="S11" s="39"/>
      <c r="T11" s="36"/>
      <c r="U11" s="38">
        <v>746932</v>
      </c>
      <c r="V11" s="38">
        <v>524092.17</v>
      </c>
      <c r="W11" s="36">
        <f t="shared" si="3"/>
        <v>70.16598164223784</v>
      </c>
      <c r="X11" s="38">
        <v>510004</v>
      </c>
      <c r="Y11" s="38">
        <v>412069.04</v>
      </c>
      <c r="Z11" s="40">
        <f aca="true" t="shared" si="5" ref="Z11:Z18">Y11/X11*100</f>
        <v>80.79721727672724</v>
      </c>
    </row>
    <row r="12" spans="1:26" ht="25.5">
      <c r="A12" s="7"/>
      <c r="B12" s="41" t="s">
        <v>17</v>
      </c>
      <c r="C12" s="32">
        <v>5264017</v>
      </c>
      <c r="D12" s="33">
        <v>5744441.27</v>
      </c>
      <c r="E12" s="42">
        <f t="shared" si="4"/>
        <v>109.12657139975042</v>
      </c>
      <c r="F12" s="35">
        <v>4829708</v>
      </c>
      <c r="G12" s="35">
        <v>3509831.89</v>
      </c>
      <c r="H12" s="43">
        <f t="shared" si="0"/>
        <v>72.67172031932365</v>
      </c>
      <c r="I12" s="37">
        <v>1193865</v>
      </c>
      <c r="J12" s="37">
        <v>952414.04</v>
      </c>
      <c r="K12" s="43">
        <f t="shared" si="1"/>
        <v>79.77568988118422</v>
      </c>
      <c r="L12" s="44"/>
      <c r="M12" s="44"/>
      <c r="N12" s="43"/>
      <c r="O12" s="45">
        <v>1125454</v>
      </c>
      <c r="P12" s="45">
        <v>873307.28</v>
      </c>
      <c r="Q12" s="43">
        <f t="shared" si="2"/>
        <v>77.5959994810983</v>
      </c>
      <c r="R12" s="46"/>
      <c r="S12" s="46"/>
      <c r="T12" s="43"/>
      <c r="U12" s="45">
        <v>937008</v>
      </c>
      <c r="V12" s="45">
        <v>286840.42</v>
      </c>
      <c r="W12" s="43">
        <f t="shared" si="3"/>
        <v>30.612376842033363</v>
      </c>
      <c r="X12" s="45">
        <v>454481</v>
      </c>
      <c r="Y12" s="45">
        <v>317472.78</v>
      </c>
      <c r="Z12" s="47">
        <f t="shared" si="5"/>
        <v>69.85391688541436</v>
      </c>
    </row>
    <row r="13" spans="1:26" ht="25.5">
      <c r="A13" s="7"/>
      <c r="B13" s="41" t="s">
        <v>18</v>
      </c>
      <c r="C13" s="32">
        <v>12916222</v>
      </c>
      <c r="D13" s="33">
        <v>13106394.05</v>
      </c>
      <c r="E13" s="42">
        <f t="shared" si="4"/>
        <v>101.47235042878637</v>
      </c>
      <c r="F13" s="35">
        <v>9811995</v>
      </c>
      <c r="G13" s="35">
        <v>9187010.85</v>
      </c>
      <c r="H13" s="43">
        <f t="shared" si="0"/>
        <v>93.63040696616743</v>
      </c>
      <c r="I13" s="37">
        <v>2185315</v>
      </c>
      <c r="J13" s="37">
        <v>2040432.35</v>
      </c>
      <c r="K13" s="43">
        <f t="shared" si="1"/>
        <v>93.37017089069539</v>
      </c>
      <c r="L13" s="44"/>
      <c r="M13" s="44"/>
      <c r="N13" s="43"/>
      <c r="O13" s="45">
        <v>2308933</v>
      </c>
      <c r="P13" s="45">
        <v>2163070.24</v>
      </c>
      <c r="Q13" s="43">
        <f t="shared" si="2"/>
        <v>93.68267680352787</v>
      </c>
      <c r="R13" s="46"/>
      <c r="S13" s="46"/>
      <c r="T13" s="43"/>
      <c r="U13" s="45">
        <v>4939347</v>
      </c>
      <c r="V13" s="45">
        <v>4649101.46</v>
      </c>
      <c r="W13" s="43">
        <f t="shared" si="3"/>
        <v>94.12380745875922</v>
      </c>
      <c r="X13" s="45"/>
      <c r="Y13" s="45"/>
      <c r="Z13" s="47"/>
    </row>
    <row r="14" spans="1:26" ht="25.5">
      <c r="A14" s="7"/>
      <c r="B14" s="41" t="s">
        <v>19</v>
      </c>
      <c r="C14" s="32">
        <v>6317665</v>
      </c>
      <c r="D14" s="33">
        <v>7883747.51</v>
      </c>
      <c r="E14" s="42">
        <f t="shared" si="4"/>
        <v>124.78894512450407</v>
      </c>
      <c r="F14" s="35">
        <v>7153785</v>
      </c>
      <c r="G14" s="35">
        <v>5006339.15</v>
      </c>
      <c r="H14" s="43">
        <f t="shared" si="0"/>
        <v>69.98168312299015</v>
      </c>
      <c r="I14" s="37">
        <v>1332692</v>
      </c>
      <c r="J14" s="37">
        <v>1089778.04</v>
      </c>
      <c r="K14" s="43">
        <f t="shared" si="1"/>
        <v>81.77268566180334</v>
      </c>
      <c r="L14" s="45">
        <v>412318</v>
      </c>
      <c r="M14" s="45">
        <v>347541.53</v>
      </c>
      <c r="N14" s="43">
        <f>M14/L14*100</f>
        <v>84.28968175049356</v>
      </c>
      <c r="O14" s="45">
        <v>2584343</v>
      </c>
      <c r="P14" s="45">
        <v>2077336.28</v>
      </c>
      <c r="Q14" s="43">
        <f t="shared" si="2"/>
        <v>80.38160104908675</v>
      </c>
      <c r="R14" s="46"/>
      <c r="S14" s="46"/>
      <c r="T14" s="43"/>
      <c r="U14" s="45">
        <v>1154955</v>
      </c>
      <c r="V14" s="45">
        <v>510466.78</v>
      </c>
      <c r="W14" s="43">
        <f t="shared" si="3"/>
        <v>44.197980007879096</v>
      </c>
      <c r="X14" s="45">
        <v>635862</v>
      </c>
      <c r="Y14" s="45">
        <v>411661.76</v>
      </c>
      <c r="Z14" s="47">
        <f t="shared" si="5"/>
        <v>64.74073934281338</v>
      </c>
    </row>
    <row r="15" spans="1:26" ht="25.5">
      <c r="A15" s="7"/>
      <c r="B15" s="41" t="s">
        <v>20</v>
      </c>
      <c r="C15" s="32">
        <v>1932782</v>
      </c>
      <c r="D15" s="33">
        <v>1872292.29</v>
      </c>
      <c r="E15" s="42">
        <f t="shared" si="4"/>
        <v>96.87032940083259</v>
      </c>
      <c r="F15" s="35">
        <v>1941327</v>
      </c>
      <c r="G15" s="35">
        <v>1610510.61</v>
      </c>
      <c r="H15" s="43">
        <f t="shared" si="0"/>
        <v>82.95926497699769</v>
      </c>
      <c r="I15" s="37">
        <v>319630</v>
      </c>
      <c r="J15" s="37">
        <v>278971.74</v>
      </c>
      <c r="K15" s="43">
        <f t="shared" si="1"/>
        <v>87.27958577104778</v>
      </c>
      <c r="L15" s="48"/>
      <c r="M15" s="49"/>
      <c r="N15" s="50"/>
      <c r="O15" s="45">
        <v>635012</v>
      </c>
      <c r="P15" s="45">
        <v>406611.57</v>
      </c>
      <c r="Q15" s="43">
        <f t="shared" si="2"/>
        <v>64.03210805465093</v>
      </c>
      <c r="R15" s="46"/>
      <c r="S15" s="46"/>
      <c r="T15" s="43"/>
      <c r="U15" s="45">
        <v>258734</v>
      </c>
      <c r="V15" s="45">
        <v>247961</v>
      </c>
      <c r="W15" s="43">
        <f t="shared" si="3"/>
        <v>95.83626427141388</v>
      </c>
      <c r="X15" s="45">
        <v>218363</v>
      </c>
      <c r="Y15" s="45">
        <v>171777.83</v>
      </c>
      <c r="Z15" s="47">
        <f t="shared" si="5"/>
        <v>78.66617970993254</v>
      </c>
    </row>
    <row r="16" spans="1:26" ht="25.5">
      <c r="A16" s="7"/>
      <c r="B16" s="41" t="s">
        <v>21</v>
      </c>
      <c r="C16" s="32">
        <v>2061208</v>
      </c>
      <c r="D16" s="33">
        <v>2515157.36</v>
      </c>
      <c r="E16" s="42">
        <f t="shared" si="4"/>
        <v>122.02346196987396</v>
      </c>
      <c r="F16" s="35">
        <v>2769488</v>
      </c>
      <c r="G16" s="35">
        <v>2145773.84</v>
      </c>
      <c r="H16" s="43">
        <f t="shared" si="0"/>
        <v>77.47908060984557</v>
      </c>
      <c r="I16" s="37">
        <v>753817</v>
      </c>
      <c r="J16" s="37">
        <v>563676.58</v>
      </c>
      <c r="K16" s="43">
        <f t="shared" si="1"/>
        <v>74.7763157371086</v>
      </c>
      <c r="L16" s="48"/>
      <c r="M16" s="49"/>
      <c r="N16" s="51"/>
      <c r="O16" s="52"/>
      <c r="P16" s="52"/>
      <c r="Q16" s="43"/>
      <c r="R16" s="46"/>
      <c r="S16" s="46"/>
      <c r="T16" s="43"/>
      <c r="U16" s="45">
        <v>940686</v>
      </c>
      <c r="V16" s="45">
        <v>569687.91</v>
      </c>
      <c r="W16" s="43">
        <f t="shared" si="3"/>
        <v>60.56090023663582</v>
      </c>
      <c r="X16" s="45">
        <v>197880</v>
      </c>
      <c r="Y16" s="45">
        <v>145111.56</v>
      </c>
      <c r="Z16" s="47">
        <f t="shared" si="5"/>
        <v>73.3331109763493</v>
      </c>
    </row>
    <row r="17" spans="1:26" ht="26.25" thickBot="1">
      <c r="A17" s="53"/>
      <c r="B17" s="54" t="s">
        <v>22</v>
      </c>
      <c r="C17" s="32">
        <v>17912804</v>
      </c>
      <c r="D17" s="33">
        <v>19816231.57</v>
      </c>
      <c r="E17" s="55">
        <f t="shared" si="4"/>
        <v>110.62607266846665</v>
      </c>
      <c r="F17" s="35">
        <v>17212404</v>
      </c>
      <c r="G17" s="35">
        <v>12030983.520000001</v>
      </c>
      <c r="H17" s="56">
        <f t="shared" si="0"/>
        <v>69.89717136548737</v>
      </c>
      <c r="I17" s="57">
        <v>3185500</v>
      </c>
      <c r="J17" s="57">
        <v>1597680.89</v>
      </c>
      <c r="K17" s="56">
        <f t="shared" si="1"/>
        <v>50.15479171244702</v>
      </c>
      <c r="L17" s="58"/>
      <c r="M17" s="59"/>
      <c r="N17" s="60"/>
      <c r="O17" s="61">
        <v>5241626</v>
      </c>
      <c r="P17" s="61">
        <v>3991310.04</v>
      </c>
      <c r="Q17" s="56">
        <f>P17/O17*100</f>
        <v>76.14641029329448</v>
      </c>
      <c r="R17" s="62"/>
      <c r="S17" s="62"/>
      <c r="T17" s="56"/>
      <c r="U17" s="61">
        <v>6571618</v>
      </c>
      <c r="V17" s="61">
        <v>4946393.9</v>
      </c>
      <c r="W17" s="56">
        <f t="shared" si="3"/>
        <v>75.26904180979479</v>
      </c>
      <c r="X17" s="61">
        <v>1559680</v>
      </c>
      <c r="Y17" s="61">
        <v>951654.96</v>
      </c>
      <c r="Z17" s="63">
        <f t="shared" si="5"/>
        <v>61.01603918752564</v>
      </c>
    </row>
    <row r="18" spans="1:26" ht="26.25" thickBot="1">
      <c r="A18" s="64"/>
      <c r="B18" s="65" t="s">
        <v>23</v>
      </c>
      <c r="C18" s="66">
        <f>SUM(C11:C17)</f>
        <v>51324454</v>
      </c>
      <c r="D18" s="67">
        <f>SUM(D11:D17)</f>
        <v>56450562.46</v>
      </c>
      <c r="E18" s="68">
        <f t="shared" si="4"/>
        <v>109.98765317600845</v>
      </c>
      <c r="F18" s="69">
        <f>SUM(F11:F17)</f>
        <v>47307048</v>
      </c>
      <c r="G18" s="69">
        <f>SUM(G11:G17)</f>
        <v>36537451.08</v>
      </c>
      <c r="H18" s="70">
        <f t="shared" si="0"/>
        <v>77.23468832804787</v>
      </c>
      <c r="I18" s="69">
        <f>SUM(I11:I17)</f>
        <v>9981645</v>
      </c>
      <c r="J18" s="69">
        <f>SUM(J11:J17)</f>
        <v>7470984.47</v>
      </c>
      <c r="K18" s="70">
        <f t="shared" si="1"/>
        <v>74.84722678476344</v>
      </c>
      <c r="L18" s="71">
        <f>SUM(L11:L17)</f>
        <v>412318</v>
      </c>
      <c r="M18" s="69">
        <f>SUM(M11:M17)</f>
        <v>347541.53</v>
      </c>
      <c r="N18" s="70">
        <f>M18/L18*100</f>
        <v>84.28968175049356</v>
      </c>
      <c r="O18" s="69">
        <f>SUM(O11:O17)</f>
        <v>13169143</v>
      </c>
      <c r="P18" s="69">
        <f>SUM(P11:P17)</f>
        <v>10645147.16</v>
      </c>
      <c r="Q18" s="70">
        <f>P18/O18*100</f>
        <v>80.83401600240806</v>
      </c>
      <c r="R18" s="72">
        <f>SUM(R11:R17)</f>
        <v>0</v>
      </c>
      <c r="S18" s="72">
        <f>SUM(S11:S17)</f>
        <v>0</v>
      </c>
      <c r="T18" s="70"/>
      <c r="U18" s="69">
        <f>SUM(U11:U17)</f>
        <v>15549280</v>
      </c>
      <c r="V18" s="69">
        <f>SUM(V11:V17)</f>
        <v>11734543.64</v>
      </c>
      <c r="W18" s="70">
        <f t="shared" si="3"/>
        <v>75.46679743370754</v>
      </c>
      <c r="X18" s="69">
        <f>SUM(X11:X17)</f>
        <v>3576270</v>
      </c>
      <c r="Y18" s="69">
        <f>SUM(Y11:Y17)</f>
        <v>2409747.93</v>
      </c>
      <c r="Z18" s="30">
        <f t="shared" si="5"/>
        <v>67.38159954365862</v>
      </c>
    </row>
    <row r="19" spans="1:26" ht="25.5">
      <c r="A19" s="7"/>
      <c r="B19" s="31" t="s">
        <v>24</v>
      </c>
      <c r="C19" s="73">
        <v>972936</v>
      </c>
      <c r="D19" s="74">
        <v>1005257.44</v>
      </c>
      <c r="E19" s="75">
        <f t="shared" si="4"/>
        <v>103.32205201575437</v>
      </c>
      <c r="F19" s="76">
        <v>977984</v>
      </c>
      <c r="G19" s="76">
        <v>940049.01</v>
      </c>
      <c r="H19" s="36">
        <f t="shared" si="0"/>
        <v>96.12110320823246</v>
      </c>
      <c r="I19" s="77">
        <v>477884</v>
      </c>
      <c r="J19" s="77">
        <v>440049.01</v>
      </c>
      <c r="K19" s="36">
        <f t="shared" si="1"/>
        <v>92.082808798788</v>
      </c>
      <c r="L19" s="78"/>
      <c r="M19" s="79"/>
      <c r="N19" s="80"/>
      <c r="O19" s="81"/>
      <c r="P19" s="81"/>
      <c r="Q19" s="36"/>
      <c r="R19" s="82"/>
      <c r="S19" s="82"/>
      <c r="T19" s="36"/>
      <c r="U19" s="38">
        <v>100</v>
      </c>
      <c r="V19" s="38">
        <v>0</v>
      </c>
      <c r="W19" s="36"/>
      <c r="X19" s="83"/>
      <c r="Y19" s="83"/>
      <c r="Z19" s="40"/>
    </row>
    <row r="20" spans="1:26" ht="25.5">
      <c r="A20" s="7"/>
      <c r="B20" s="41" t="s">
        <v>25</v>
      </c>
      <c r="C20" s="73">
        <v>2028322</v>
      </c>
      <c r="D20" s="74">
        <v>1856658.76</v>
      </c>
      <c r="E20" s="84">
        <f t="shared" si="4"/>
        <v>91.53668697573659</v>
      </c>
      <c r="F20" s="76">
        <v>2045540</v>
      </c>
      <c r="G20" s="76">
        <v>1615253.03</v>
      </c>
      <c r="H20" s="43">
        <f t="shared" si="0"/>
        <v>78.96462694447433</v>
      </c>
      <c r="I20" s="77">
        <v>610383</v>
      </c>
      <c r="J20" s="77">
        <v>512936.23</v>
      </c>
      <c r="K20" s="43">
        <f t="shared" si="1"/>
        <v>84.0351435082563</v>
      </c>
      <c r="L20" s="85"/>
      <c r="M20" s="49"/>
      <c r="N20" s="51"/>
      <c r="O20" s="45">
        <v>964621</v>
      </c>
      <c r="P20" s="45">
        <v>739192.43</v>
      </c>
      <c r="Q20" s="43">
        <f>P20/O20*100</f>
        <v>76.63034808489553</v>
      </c>
      <c r="R20" s="46"/>
      <c r="S20" s="46"/>
      <c r="T20" s="43"/>
      <c r="U20" s="45">
        <v>62215</v>
      </c>
      <c r="V20" s="45">
        <v>52141.94</v>
      </c>
      <c r="W20" s="43">
        <f aca="true" t="shared" si="6" ref="W20:W27">V20/U20*100</f>
        <v>83.8092742907659</v>
      </c>
      <c r="X20" s="45">
        <v>376489</v>
      </c>
      <c r="Y20" s="45">
        <v>283989.69</v>
      </c>
      <c r="Z20" s="47">
        <f aca="true" t="shared" si="7" ref="Z20:Z29">Y20/X20*100</f>
        <v>75.43107235536762</v>
      </c>
    </row>
    <row r="21" spans="1:26" ht="25.5">
      <c r="A21" s="7"/>
      <c r="B21" s="41" t="s">
        <v>26</v>
      </c>
      <c r="C21" s="73">
        <v>637991</v>
      </c>
      <c r="D21" s="74">
        <v>680287.53</v>
      </c>
      <c r="E21" s="84">
        <f t="shared" si="4"/>
        <v>106.6296436783591</v>
      </c>
      <c r="F21" s="76">
        <v>770651</v>
      </c>
      <c r="G21" s="76">
        <v>536923.8</v>
      </c>
      <c r="H21" s="43">
        <f t="shared" si="0"/>
        <v>69.67145958416975</v>
      </c>
      <c r="I21" s="77">
        <v>360150</v>
      </c>
      <c r="J21" s="77">
        <v>296578.11</v>
      </c>
      <c r="K21" s="43">
        <f t="shared" si="1"/>
        <v>82.3484964598084</v>
      </c>
      <c r="L21" s="85"/>
      <c r="M21" s="49"/>
      <c r="N21" s="51"/>
      <c r="O21" s="52"/>
      <c r="P21" s="52"/>
      <c r="Q21" s="43"/>
      <c r="R21" s="46"/>
      <c r="S21" s="46"/>
      <c r="T21" s="43"/>
      <c r="U21" s="45">
        <v>21750</v>
      </c>
      <c r="V21" s="45">
        <v>17581.9</v>
      </c>
      <c r="W21" s="43">
        <f t="shared" si="6"/>
        <v>80.83632183908047</v>
      </c>
      <c r="X21" s="45">
        <v>388751</v>
      </c>
      <c r="Y21" s="45">
        <v>222763.79</v>
      </c>
      <c r="Z21" s="47">
        <f t="shared" si="7"/>
        <v>57.30243523489329</v>
      </c>
    </row>
    <row r="22" spans="1:26" ht="25.5">
      <c r="A22" s="7"/>
      <c r="B22" s="41" t="s">
        <v>27</v>
      </c>
      <c r="C22" s="73">
        <v>1199478</v>
      </c>
      <c r="D22" s="74">
        <v>1470628.06</v>
      </c>
      <c r="E22" s="84">
        <f t="shared" si="4"/>
        <v>122.60567180056658</v>
      </c>
      <c r="F22" s="76">
        <v>1332133</v>
      </c>
      <c r="G22" s="76">
        <v>1083823.39</v>
      </c>
      <c r="H22" s="43">
        <f t="shared" si="0"/>
        <v>81.3599985887295</v>
      </c>
      <c r="I22" s="77">
        <v>602025</v>
      </c>
      <c r="J22" s="77">
        <v>526178.18</v>
      </c>
      <c r="K22" s="43">
        <f t="shared" si="1"/>
        <v>87.40138366346913</v>
      </c>
      <c r="L22" s="85"/>
      <c r="M22" s="49"/>
      <c r="N22" s="51"/>
      <c r="O22" s="45"/>
      <c r="P22" s="45"/>
      <c r="Q22" s="43"/>
      <c r="R22" s="46"/>
      <c r="S22" s="46"/>
      <c r="T22" s="43"/>
      <c r="U22" s="45">
        <v>478109</v>
      </c>
      <c r="V22" s="45">
        <v>366962.28</v>
      </c>
      <c r="W22" s="43">
        <f t="shared" si="6"/>
        <v>76.7528492456741</v>
      </c>
      <c r="X22" s="45">
        <v>220299</v>
      </c>
      <c r="Y22" s="45">
        <v>169962.38</v>
      </c>
      <c r="Z22" s="47">
        <f t="shared" si="7"/>
        <v>77.15077235938429</v>
      </c>
    </row>
    <row r="23" spans="1:26" ht="27.75" customHeight="1">
      <c r="A23" s="7"/>
      <c r="B23" s="41" t="s">
        <v>28</v>
      </c>
      <c r="C23" s="73">
        <v>1313643</v>
      </c>
      <c r="D23" s="74">
        <v>2025035.91</v>
      </c>
      <c r="E23" s="84">
        <f t="shared" si="4"/>
        <v>154.15420399606285</v>
      </c>
      <c r="F23" s="76">
        <v>1612412</v>
      </c>
      <c r="G23" s="76">
        <v>1349872.13</v>
      </c>
      <c r="H23" s="43">
        <f t="shared" si="0"/>
        <v>83.71756908283986</v>
      </c>
      <c r="I23" s="77">
        <v>864863</v>
      </c>
      <c r="J23" s="77">
        <v>672907.64</v>
      </c>
      <c r="K23" s="43">
        <f t="shared" si="1"/>
        <v>77.8051136422763</v>
      </c>
      <c r="L23" s="85"/>
      <c r="M23" s="49"/>
      <c r="N23" s="51"/>
      <c r="O23" s="45"/>
      <c r="P23" s="45"/>
      <c r="Q23" s="43"/>
      <c r="R23" s="46"/>
      <c r="S23" s="46"/>
      <c r="T23" s="43"/>
      <c r="U23" s="45">
        <v>474197</v>
      </c>
      <c r="V23" s="45">
        <v>455952.29</v>
      </c>
      <c r="W23" s="43">
        <f t="shared" si="6"/>
        <v>96.15250412803117</v>
      </c>
      <c r="X23" s="45">
        <v>228352</v>
      </c>
      <c r="Y23" s="45">
        <v>180672.2</v>
      </c>
      <c r="Z23" s="47">
        <f t="shared" si="7"/>
        <v>79.1200427410314</v>
      </c>
    </row>
    <row r="24" spans="1:30" ht="25.5">
      <c r="A24" s="7"/>
      <c r="B24" s="41" t="s">
        <v>29</v>
      </c>
      <c r="C24" s="73">
        <v>1454593</v>
      </c>
      <c r="D24" s="74">
        <v>1603450.4</v>
      </c>
      <c r="E24" s="84">
        <f t="shared" si="4"/>
        <v>110.23361173881628</v>
      </c>
      <c r="F24" s="76">
        <v>1588096</v>
      </c>
      <c r="G24" s="76">
        <v>1432662.09</v>
      </c>
      <c r="H24" s="43">
        <f t="shared" si="0"/>
        <v>90.21256208692674</v>
      </c>
      <c r="I24" s="77">
        <v>659748</v>
      </c>
      <c r="J24" s="77">
        <v>545881.07</v>
      </c>
      <c r="K24" s="43">
        <f t="shared" si="1"/>
        <v>82.74084498929894</v>
      </c>
      <c r="L24" s="85"/>
      <c r="M24" s="49"/>
      <c r="N24" s="51"/>
      <c r="O24" s="52"/>
      <c r="P24" s="52"/>
      <c r="Q24" s="43"/>
      <c r="R24" s="46"/>
      <c r="S24" s="46"/>
      <c r="T24" s="43"/>
      <c r="U24" s="45">
        <v>136028</v>
      </c>
      <c r="V24" s="45">
        <v>126538</v>
      </c>
      <c r="W24" s="43">
        <f t="shared" si="6"/>
        <v>93.02349516276061</v>
      </c>
      <c r="X24" s="45">
        <v>257853</v>
      </c>
      <c r="Y24" s="45">
        <v>234822.26</v>
      </c>
      <c r="Z24" s="47">
        <f t="shared" si="7"/>
        <v>91.06826757881429</v>
      </c>
      <c r="AD24" s="86"/>
    </row>
    <row r="25" spans="1:26" ht="26.25" thickBot="1">
      <c r="A25" s="53"/>
      <c r="B25" s="54" t="s">
        <v>30</v>
      </c>
      <c r="C25" s="73">
        <v>11350868</v>
      </c>
      <c r="D25" s="74">
        <v>12350065.48</v>
      </c>
      <c r="E25" s="87">
        <f t="shared" si="4"/>
        <v>108.80282882331113</v>
      </c>
      <c r="F25" s="76">
        <v>12769913</v>
      </c>
      <c r="G25" s="76">
        <v>9069260.11</v>
      </c>
      <c r="H25" s="56">
        <f t="shared" si="0"/>
        <v>71.02053169821907</v>
      </c>
      <c r="I25" s="77">
        <v>1832838</v>
      </c>
      <c r="J25" s="77">
        <v>1308851.56</v>
      </c>
      <c r="K25" s="56">
        <f t="shared" si="1"/>
        <v>71.41119727984689</v>
      </c>
      <c r="L25" s="88"/>
      <c r="M25" s="59"/>
      <c r="N25" s="60"/>
      <c r="O25" s="61">
        <v>3568002</v>
      </c>
      <c r="P25" s="61">
        <v>2385209.14</v>
      </c>
      <c r="Q25" s="56">
        <f>P25/O25*100</f>
        <v>66.84999447870264</v>
      </c>
      <c r="R25" s="62"/>
      <c r="S25" s="62"/>
      <c r="T25" s="56"/>
      <c r="U25" s="61">
        <v>6364110</v>
      </c>
      <c r="V25" s="61">
        <v>4892638.07</v>
      </c>
      <c r="W25" s="56">
        <f t="shared" si="6"/>
        <v>76.87859056490225</v>
      </c>
      <c r="X25" s="61">
        <v>185903</v>
      </c>
      <c r="Y25" s="61">
        <v>116644.6</v>
      </c>
      <c r="Z25" s="63">
        <f t="shared" si="7"/>
        <v>62.74487232589039</v>
      </c>
    </row>
    <row r="26" spans="1:26" ht="37.5" customHeight="1" thickBot="1">
      <c r="A26" s="7"/>
      <c r="B26" s="65" t="s">
        <v>31</v>
      </c>
      <c r="C26" s="66">
        <f>SUM(C19:C25)</f>
        <v>18957831</v>
      </c>
      <c r="D26" s="69">
        <f>SUM(D19:D25)</f>
        <v>20991383.580000002</v>
      </c>
      <c r="E26" s="89">
        <f t="shared" si="4"/>
        <v>110.72671541380447</v>
      </c>
      <c r="F26" s="66">
        <f>SUM(F19:F25)</f>
        <v>21096729</v>
      </c>
      <c r="G26" s="69">
        <f>SUM(G19:G25)</f>
        <v>16027843.559999999</v>
      </c>
      <c r="H26" s="70">
        <f t="shared" si="0"/>
        <v>75.97312152040251</v>
      </c>
      <c r="I26" s="69">
        <f>SUM(I19:I25)</f>
        <v>5407891</v>
      </c>
      <c r="J26" s="69">
        <f>SUM(J19:J25)</f>
        <v>4303381.800000001</v>
      </c>
      <c r="K26" s="70">
        <f t="shared" si="1"/>
        <v>79.57597148315307</v>
      </c>
      <c r="L26" s="72">
        <f>SUM(L19:L25)</f>
        <v>0</v>
      </c>
      <c r="M26" s="72">
        <f>SUM(M19:M25)</f>
        <v>0</v>
      </c>
      <c r="N26" s="71">
        <f>SUM(N19:N25)</f>
        <v>0</v>
      </c>
      <c r="O26" s="69">
        <f>SUM(O19:O25)</f>
        <v>4532623</v>
      </c>
      <c r="P26" s="69">
        <f>SUM(P19:P25)</f>
        <v>3124401.5700000003</v>
      </c>
      <c r="Q26" s="70">
        <f>P26/O26*100</f>
        <v>68.9314238135402</v>
      </c>
      <c r="R26" s="72"/>
      <c r="S26" s="72"/>
      <c r="T26" s="70"/>
      <c r="U26" s="69">
        <f>SUM(U19:U25)</f>
        <v>7536509</v>
      </c>
      <c r="V26" s="69">
        <f>SUM(V19:V25)</f>
        <v>5911814.48</v>
      </c>
      <c r="W26" s="70">
        <f t="shared" si="6"/>
        <v>78.44234618442042</v>
      </c>
      <c r="X26" s="69">
        <f>SUM(X19:X25)</f>
        <v>1657647</v>
      </c>
      <c r="Y26" s="69">
        <f>SUM(Y19:Y25)</f>
        <v>1208854.9200000002</v>
      </c>
      <c r="Z26" s="30">
        <f t="shared" si="7"/>
        <v>72.9259558880751</v>
      </c>
    </row>
    <row r="27" spans="1:26" ht="22.5" customHeight="1" thickBot="1">
      <c r="A27" s="7"/>
      <c r="B27" s="90" t="s">
        <v>32</v>
      </c>
      <c r="C27" s="66">
        <f>C10+C18+C26</f>
        <v>99367596</v>
      </c>
      <c r="D27" s="69">
        <f>D10+D18+D26</f>
        <v>110417703.94</v>
      </c>
      <c r="E27" s="68">
        <f t="shared" si="4"/>
        <v>111.12043400949338</v>
      </c>
      <c r="F27" s="66">
        <f>F10+F18+F26</f>
        <v>94923728</v>
      </c>
      <c r="G27" s="69">
        <f>G10+G18+G26</f>
        <v>74556672.52</v>
      </c>
      <c r="H27" s="91">
        <f t="shared" si="0"/>
        <v>78.54376781324896</v>
      </c>
      <c r="I27" s="69">
        <f>I10+I18+I26</f>
        <v>20102990</v>
      </c>
      <c r="J27" s="69">
        <f>J10+J18+J26</f>
        <v>14901906.65</v>
      </c>
      <c r="K27" s="91">
        <f t="shared" si="1"/>
        <v>74.12781208168536</v>
      </c>
      <c r="L27" s="69">
        <f>L10+L18+L26</f>
        <v>412318</v>
      </c>
      <c r="M27" s="69">
        <f>M10+M18+M26</f>
        <v>347541.53</v>
      </c>
      <c r="N27" s="92">
        <f>N10+N18+N26</f>
        <v>84.28968175049356</v>
      </c>
      <c r="O27" s="69">
        <f>O10+O18+O26</f>
        <v>27516563</v>
      </c>
      <c r="P27" s="69">
        <f>P10+P18+P26</f>
        <v>21474995.509999998</v>
      </c>
      <c r="Q27" s="91">
        <f>P27/O27*100</f>
        <v>78.04388763960091</v>
      </c>
      <c r="R27" s="69"/>
      <c r="S27" s="69"/>
      <c r="T27" s="93"/>
      <c r="U27" s="69">
        <f>U10+U18+U26</f>
        <v>33912489</v>
      </c>
      <c r="V27" s="69">
        <f>V10+V18+V26</f>
        <v>27780024.17</v>
      </c>
      <c r="W27" s="91">
        <f t="shared" si="6"/>
        <v>81.91679522549937</v>
      </c>
      <c r="X27" s="69">
        <f>X10+X18+X26</f>
        <v>5233917</v>
      </c>
      <c r="Y27" s="69">
        <f>Y10+Y18+Y26</f>
        <v>3618602.8500000006</v>
      </c>
      <c r="Z27" s="94">
        <f t="shared" si="7"/>
        <v>69.13756656821269</v>
      </c>
    </row>
    <row r="28" spans="1:26" ht="28.5" customHeight="1" thickBot="1">
      <c r="A28" s="95"/>
      <c r="B28" s="96" t="s">
        <v>33</v>
      </c>
      <c r="C28" s="97">
        <v>344689458</v>
      </c>
      <c r="D28" s="98">
        <v>350509326.72</v>
      </c>
      <c r="E28" s="99">
        <f t="shared" si="4"/>
        <v>101.68843826955683</v>
      </c>
      <c r="F28" s="100">
        <v>340741183.99999994</v>
      </c>
      <c r="G28" s="101">
        <v>309074524.2500001</v>
      </c>
      <c r="H28" s="91">
        <f t="shared" si="0"/>
        <v>90.70653585860646</v>
      </c>
      <c r="I28" s="102">
        <v>1919340</v>
      </c>
      <c r="J28" s="102">
        <v>1490185.35</v>
      </c>
      <c r="K28" s="91">
        <f t="shared" si="1"/>
        <v>77.64050923755042</v>
      </c>
      <c r="L28" s="103"/>
      <c r="M28" s="104"/>
      <c r="N28" s="105"/>
      <c r="O28" s="103">
        <v>79360656</v>
      </c>
      <c r="P28" s="104">
        <v>69094495.04</v>
      </c>
      <c r="Q28" s="91">
        <f>P28/O28*100</f>
        <v>87.06391620553137</v>
      </c>
      <c r="R28" s="103">
        <v>50271745</v>
      </c>
      <c r="S28" s="104">
        <v>43829082.349999994</v>
      </c>
      <c r="T28" s="91">
        <f>S28/R28*100</f>
        <v>87.18432660334348</v>
      </c>
      <c r="U28" s="103"/>
      <c r="V28" s="104"/>
      <c r="W28" s="91"/>
      <c r="X28" s="103">
        <v>10298536</v>
      </c>
      <c r="Y28" s="104">
        <v>8699928.04</v>
      </c>
      <c r="Z28" s="94">
        <f t="shared" si="7"/>
        <v>84.4773280396359</v>
      </c>
    </row>
    <row r="29" spans="1:26" ht="24.75" customHeight="1" thickBot="1">
      <c r="A29" s="53"/>
      <c r="B29" s="106" t="s">
        <v>34</v>
      </c>
      <c r="C29" s="107">
        <f>C27+C28</f>
        <v>444057054</v>
      </c>
      <c r="D29" s="108">
        <f>D27+D28</f>
        <v>460927030.66</v>
      </c>
      <c r="E29" s="68">
        <f t="shared" si="4"/>
        <v>103.79905611408213</v>
      </c>
      <c r="F29" s="107">
        <f>F27+F28</f>
        <v>435664911.99999994</v>
      </c>
      <c r="G29" s="108">
        <f>G27+G28</f>
        <v>383631196.7700001</v>
      </c>
      <c r="H29" s="70">
        <f t="shared" si="0"/>
        <v>88.05648244860265</v>
      </c>
      <c r="I29" s="107">
        <f>I27+I28</f>
        <v>22022330</v>
      </c>
      <c r="J29" s="107">
        <f>J27+J28</f>
        <v>16392092</v>
      </c>
      <c r="K29" s="70">
        <f t="shared" si="1"/>
        <v>74.43395862290684</v>
      </c>
      <c r="L29" s="108">
        <f>L27+L28</f>
        <v>412318</v>
      </c>
      <c r="M29" s="108">
        <f>M27+M28</f>
        <v>347541.53</v>
      </c>
      <c r="N29" s="23">
        <f>N27+N28</f>
        <v>84.28968175049356</v>
      </c>
      <c r="O29" s="108">
        <f>O27+O28</f>
        <v>106877219</v>
      </c>
      <c r="P29" s="108">
        <f>P27+P28</f>
        <v>90569490.55000001</v>
      </c>
      <c r="Q29" s="70">
        <f>P29/O29*100</f>
        <v>84.74162351660742</v>
      </c>
      <c r="R29" s="108">
        <f>R27+R28</f>
        <v>50271745</v>
      </c>
      <c r="S29" s="108">
        <f>S27+S28</f>
        <v>43829082.349999994</v>
      </c>
      <c r="T29" s="70">
        <f>S29/R29*100</f>
        <v>87.18432660334348</v>
      </c>
      <c r="U29" s="108">
        <f>U27+U28</f>
        <v>33912489</v>
      </c>
      <c r="V29" s="108">
        <f>V27+V28</f>
        <v>27780024.17</v>
      </c>
      <c r="W29" s="70">
        <f>V29/U29*100</f>
        <v>81.91679522549937</v>
      </c>
      <c r="X29" s="108">
        <f>X27+X28</f>
        <v>15532453</v>
      </c>
      <c r="Y29" s="108">
        <f>Y27+Y28</f>
        <v>12318530.89</v>
      </c>
      <c r="Z29" s="30">
        <f t="shared" si="7"/>
        <v>79.30834163798855</v>
      </c>
    </row>
    <row r="30" spans="9:25" ht="12.75">
      <c r="I30" s="109"/>
      <c r="J30" s="110"/>
      <c r="K30" s="109"/>
      <c r="L30" s="109"/>
      <c r="M30" s="109"/>
      <c r="N30" s="109"/>
      <c r="O30" s="109"/>
      <c r="P30" s="110"/>
      <c r="Q30" s="109"/>
      <c r="R30" s="109"/>
      <c r="S30" s="110"/>
      <c r="T30" s="109"/>
      <c r="U30" s="109"/>
      <c r="V30" s="109"/>
      <c r="W30" s="109"/>
      <c r="X30" s="109"/>
      <c r="Y30" s="110"/>
    </row>
    <row r="31" spans="2:8" ht="12.75">
      <c r="B31" s="111"/>
      <c r="C31" s="111"/>
      <c r="D31" s="111"/>
      <c r="F31" s="1"/>
      <c r="G31" s="1"/>
      <c r="H31" s="1"/>
    </row>
    <row r="32" spans="6:8" ht="12.75">
      <c r="F32" s="1"/>
      <c r="G32" s="112"/>
      <c r="H32" s="1"/>
    </row>
    <row r="33" spans="6:8" ht="12.75">
      <c r="F33" s="1"/>
      <c r="G33" s="1"/>
      <c r="H33" s="1"/>
    </row>
    <row r="37" spans="6:7" ht="12.75">
      <c r="F37" s="110"/>
      <c r="G37" s="110"/>
    </row>
  </sheetData>
  <sheetProtection/>
  <mergeCells count="11">
    <mergeCell ref="U8:W8"/>
    <mergeCell ref="X8:Z8"/>
    <mergeCell ref="B5:Z5"/>
    <mergeCell ref="C7:E8"/>
    <mergeCell ref="F7:H8"/>
    <mergeCell ref="I7:Z7"/>
    <mergeCell ref="B8:B9"/>
    <mergeCell ref="I8:K8"/>
    <mergeCell ref="L8:N8"/>
    <mergeCell ref="O8:Q8"/>
    <mergeCell ref="R8:T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2016-10-24T15:10:13Z</dcterms:created>
  <dcterms:modified xsi:type="dcterms:W3CDTF">2016-10-24T15:15:14Z</dcterms:modified>
  <cp:category/>
  <cp:version/>
  <cp:contentType/>
  <cp:contentStatus/>
</cp:coreProperties>
</file>