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<sst xmlns="http://schemas.openxmlformats.org/spreadsheetml/2006/main" count="54" uniqueCount="35">
  <si>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25.0.3.2019</t>
  </si>
  <si>
    <t>Інформація про надходження та використання коштів місцевих бюджетів Дергачівського району (станом на 25.03.2019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</si>
  <si>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</si>
  <si>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</si>
  <si>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</si>
  <si>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</si>
  <si>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</si>
  <si>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</si>
  <si>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</si>
  <si>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</si>
  <si>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</si>
  <si>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</si>
  <si>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січень-лютий</t>
  </si>
  <si>
    <t>надійшло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</si>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</sst>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2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20.25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>
      <c r="A9" s="18"/>
      <c r="B9" s="29"/>
      <c r="C9" s="30" t="s">
        <v>12</v>
      </c>
      <c r="D9" s="31" t="s">
        <v>13</v>
      </c>
      <c r="E9" s="31" t="s">
        <v>14</v>
      </c>
      <c r="F9" s="30" t="s">
        <v>15</v>
      </c>
      <c r="G9" s="31" t="s">
        <v>16</v>
      </c>
      <c r="H9" s="32" t="s">
        <v>14</v>
      </c>
      <c r="I9" s="30" t="s">
        <v>15</v>
      </c>
      <c r="J9" s="31" t="s">
        <v>16</v>
      </c>
      <c r="K9" s="33" t="s">
        <v>14</v>
      </c>
      <c r="L9" s="30" t="s">
        <v>15</v>
      </c>
      <c r="M9" s="31" t="s">
        <v>16</v>
      </c>
      <c r="N9" s="33" t="s">
        <v>14</v>
      </c>
      <c r="O9" s="30" t="s">
        <v>15</v>
      </c>
      <c r="P9" s="31" t="s">
        <v>16</v>
      </c>
      <c r="Q9" s="33" t="s">
        <v>14</v>
      </c>
      <c r="R9" s="30" t="s">
        <v>15</v>
      </c>
      <c r="S9" s="31" t="s">
        <v>16</v>
      </c>
      <c r="T9" s="33" t="s">
        <v>14</v>
      </c>
      <c r="U9" s="30" t="s">
        <v>15</v>
      </c>
      <c r="V9" s="31" t="s">
        <v>16</v>
      </c>
      <c r="W9" s="33" t="s">
        <v>14</v>
      </c>
      <c r="X9" s="30" t="s">
        <v>15</v>
      </c>
      <c r="Y9" s="31" t="s">
        <v>16</v>
      </c>
      <c r="Z9" s="34" t="s">
        <v>14</v>
      </c>
    </row>
    <row r="10" spans="1:26" ht="42.75" customHeight="1" thickBot="1">
      <c r="A10" s="35"/>
      <c r="B10" s="36" t="s">
        <v>17</v>
      </c>
      <c r="C10" s="37">
        <v>13106740</v>
      </c>
      <c r="D10" s="37">
        <v>12651269.030000001</v>
      </c>
      <c r="E10" s="38">
        <f aca="true" t="shared" si="0" ref="E10:E27">D10/C10*100</f>
        <v>96.52491031331972</v>
      </c>
      <c r="F10" s="39">
        <v>15058538</v>
      </c>
      <c r="G10" s="39">
        <v>9980549.45</v>
      </c>
      <c r="H10" s="40">
        <f aca="true" t="shared" si="1" ref="H10:H27">G10/F10*100</f>
        <v>66.2783428909234</v>
      </c>
      <c r="I10" s="39">
        <v>2395632</v>
      </c>
      <c r="J10" s="39">
        <v>1576678.8</v>
      </c>
      <c r="K10" s="40">
        <f aca="true" t="shared" si="2" ref="K10:K27">J10/I10*100</f>
        <v>65.81473281372098</v>
      </c>
      <c r="L10" s="39"/>
      <c r="M10" s="39"/>
      <c r="N10" s="39"/>
      <c r="O10" s="41">
        <v>5907940</v>
      </c>
      <c r="P10" s="41">
        <v>3926268.97</v>
      </c>
      <c r="Q10" s="40">
        <f>P10/O10*100</f>
        <v>66.45749567531153</v>
      </c>
      <c r="R10" s="42"/>
      <c r="S10" s="42"/>
      <c r="T10" s="39"/>
      <c r="U10" s="41">
        <v>5330160</v>
      </c>
      <c r="V10" s="41">
        <v>4110144.24</v>
      </c>
      <c r="W10" s="40">
        <f aca="true" t="shared" si="3" ref="W10:W17">V10/U10*100</f>
        <v>77.11108559592958</v>
      </c>
      <c r="X10" s="41"/>
      <c r="Y10" s="41"/>
      <c r="Z10" s="43"/>
    </row>
    <row r="11" spans="1:26" ht="38.25" customHeight="1">
      <c r="A11" s="18"/>
      <c r="B11" s="44" t="s">
        <v>18</v>
      </c>
      <c r="C11" s="45">
        <v>2874123</v>
      </c>
      <c r="D11" s="45">
        <v>2542196.15</v>
      </c>
      <c r="E11" s="46">
        <f t="shared" si="0"/>
        <v>88.45119537333649</v>
      </c>
      <c r="F11" s="47">
        <v>2874123</v>
      </c>
      <c r="G11" s="47">
        <v>1941075.44</v>
      </c>
      <c r="H11" s="48">
        <f t="shared" si="1"/>
        <v>67.53626897665826</v>
      </c>
      <c r="I11" s="47">
        <v>713379</v>
      </c>
      <c r="J11" s="47">
        <v>648595.9</v>
      </c>
      <c r="K11" s="48">
        <f t="shared" si="2"/>
        <v>90.91883837343123</v>
      </c>
      <c r="L11" s="49"/>
      <c r="M11" s="47"/>
      <c r="N11" s="47"/>
      <c r="O11" s="49">
        <v>956218</v>
      </c>
      <c r="P11" s="49">
        <v>750290.97</v>
      </c>
      <c r="Q11" s="48">
        <f>P11/O11*100</f>
        <v>78.46442652198556</v>
      </c>
      <c r="R11" s="47"/>
      <c r="S11" s="47"/>
      <c r="T11" s="47"/>
      <c r="U11" s="49">
        <v>719536</v>
      </c>
      <c r="V11" s="49">
        <v>184229.21</v>
      </c>
      <c r="W11" s="48">
        <f t="shared" si="3"/>
        <v>25.60389056280714</v>
      </c>
      <c r="X11" s="49">
        <v>386240</v>
      </c>
      <c r="Y11" s="49">
        <v>357959.36</v>
      </c>
      <c r="Z11" s="50">
        <f aca="true" t="shared" si="4" ref="Z11:Z17">Y11/X11*100</f>
        <v>92.67796188898095</v>
      </c>
    </row>
    <row r="12" spans="1:26" ht="25.5">
      <c r="A12" s="18"/>
      <c r="B12" s="44" t="s">
        <v>19</v>
      </c>
      <c r="C12" s="45">
        <v>2766606</v>
      </c>
      <c r="D12" s="45">
        <v>2553463.57</v>
      </c>
      <c r="E12" s="46">
        <f t="shared" si="0"/>
        <v>92.29588781344361</v>
      </c>
      <c r="F12" s="47">
        <v>2717798</v>
      </c>
      <c r="G12" s="47">
        <v>1636949.43</v>
      </c>
      <c r="H12" s="48">
        <f t="shared" si="1"/>
        <v>60.230724652825565</v>
      </c>
      <c r="I12" s="47">
        <v>1069677</v>
      </c>
      <c r="J12" s="47">
        <v>744381.4</v>
      </c>
      <c r="K12" s="48">
        <f t="shared" si="2"/>
        <v>69.58936202236751</v>
      </c>
      <c r="L12" s="51"/>
      <c r="M12" s="51"/>
      <c r="N12" s="47"/>
      <c r="O12" s="49">
        <v>841011</v>
      </c>
      <c r="P12" s="49">
        <v>587101.88</v>
      </c>
      <c r="Q12" s="48">
        <f>P12/O12*100</f>
        <v>69.80906076139314</v>
      </c>
      <c r="R12" s="51"/>
      <c r="S12" s="51"/>
      <c r="T12" s="47"/>
      <c r="U12" s="49">
        <v>347498</v>
      </c>
      <c r="V12" s="49">
        <v>87836.45</v>
      </c>
      <c r="W12" s="48">
        <f t="shared" si="3"/>
        <v>25.27682173710352</v>
      </c>
      <c r="X12" s="49">
        <v>314157</v>
      </c>
      <c r="Y12" s="49">
        <v>188993.12</v>
      </c>
      <c r="Z12" s="50">
        <f t="shared" si="4"/>
        <v>60.15881231358843</v>
      </c>
    </row>
    <row r="13" spans="1:26" ht="25.5">
      <c r="A13" s="18"/>
      <c r="B13" s="44" t="s">
        <v>20</v>
      </c>
      <c r="C13" s="45">
        <v>3911733</v>
      </c>
      <c r="D13" s="45">
        <v>3762631.13</v>
      </c>
      <c r="E13" s="46">
        <f t="shared" si="0"/>
        <v>96.18834235363201</v>
      </c>
      <c r="F13" s="47">
        <v>5571410</v>
      </c>
      <c r="G13" s="47">
        <v>2787731.29</v>
      </c>
      <c r="H13" s="48">
        <f t="shared" si="1"/>
        <v>50.036369428923734</v>
      </c>
      <c r="I13" s="47">
        <v>1580883</v>
      </c>
      <c r="J13" s="47">
        <v>832085.88</v>
      </c>
      <c r="K13" s="48">
        <f t="shared" si="2"/>
        <v>52.6342480752845</v>
      </c>
      <c r="L13" s="49">
        <v>317237</v>
      </c>
      <c r="M13" s="47">
        <v>201769.14</v>
      </c>
      <c r="N13" s="48">
        <f>M13/L13*100</f>
        <v>63.60201994092745</v>
      </c>
      <c r="O13" s="49">
        <v>2031892</v>
      </c>
      <c r="P13" s="49">
        <v>1214054.79</v>
      </c>
      <c r="Q13" s="48">
        <f>P13/O13*100</f>
        <v>59.74996653365435</v>
      </c>
      <c r="R13" s="51"/>
      <c r="S13" s="51"/>
      <c r="T13" s="47"/>
      <c r="U13" s="49">
        <v>872852</v>
      </c>
      <c r="V13" s="49">
        <v>298424.17</v>
      </c>
      <c r="W13" s="48">
        <f t="shared" si="3"/>
        <v>34.18954988932831</v>
      </c>
      <c r="X13" s="49">
        <v>412096</v>
      </c>
      <c r="Y13" s="49">
        <v>231897.31</v>
      </c>
      <c r="Z13" s="50">
        <f t="shared" si="4"/>
        <v>56.27264278226433</v>
      </c>
    </row>
    <row r="14" spans="1:26" ht="25.5">
      <c r="A14" s="18"/>
      <c r="B14" s="44" t="s">
        <v>21</v>
      </c>
      <c r="C14" s="45">
        <v>1071182</v>
      </c>
      <c r="D14" s="45">
        <v>1067297.13</v>
      </c>
      <c r="E14" s="46">
        <f t="shared" si="0"/>
        <v>99.63732867057138</v>
      </c>
      <c r="F14" s="47">
        <v>1157900</v>
      </c>
      <c r="G14" s="47">
        <v>802958.85</v>
      </c>
      <c r="H14" s="48">
        <f t="shared" si="1"/>
        <v>69.3461309266776</v>
      </c>
      <c r="I14" s="47">
        <v>353743</v>
      </c>
      <c r="J14" s="47">
        <v>259513.64</v>
      </c>
      <c r="K14" s="48">
        <f t="shared" si="2"/>
        <v>73.36219797988936</v>
      </c>
      <c r="L14" s="47"/>
      <c r="M14" s="47"/>
      <c r="N14" s="47"/>
      <c r="O14" s="49">
        <v>614456</v>
      </c>
      <c r="P14" s="49">
        <v>456584.32</v>
      </c>
      <c r="Q14" s="48">
        <f>P14/O14*100</f>
        <v>74.30708138581119</v>
      </c>
      <c r="R14" s="51"/>
      <c r="S14" s="51"/>
      <c r="T14" s="47"/>
      <c r="U14" s="49">
        <v>46143</v>
      </c>
      <c r="V14" s="49">
        <v>17687.08</v>
      </c>
      <c r="W14" s="48">
        <f t="shared" si="3"/>
        <v>38.33101445506361</v>
      </c>
      <c r="X14" s="49">
        <v>118258</v>
      </c>
      <c r="Y14" s="49">
        <v>69173.81</v>
      </c>
      <c r="Z14" s="50">
        <f t="shared" si="4"/>
        <v>58.49397926567336</v>
      </c>
    </row>
    <row r="15" spans="1:26" ht="25.5">
      <c r="A15" s="18"/>
      <c r="B15" s="44" t="s">
        <v>22</v>
      </c>
      <c r="C15" s="45">
        <v>1139111</v>
      </c>
      <c r="D15" s="45">
        <v>1234927.47</v>
      </c>
      <c r="E15" s="46">
        <f t="shared" si="0"/>
        <v>108.41151301321821</v>
      </c>
      <c r="F15" s="47">
        <v>1139111</v>
      </c>
      <c r="G15" s="47">
        <v>623923.08</v>
      </c>
      <c r="H15" s="48">
        <f t="shared" si="1"/>
        <v>54.77280791775341</v>
      </c>
      <c r="I15" s="47">
        <v>514129</v>
      </c>
      <c r="J15" s="47">
        <v>348748.19</v>
      </c>
      <c r="K15" s="48">
        <f t="shared" si="2"/>
        <v>67.83281822266396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171687</v>
      </c>
      <c r="V15" s="49">
        <v>98458.38</v>
      </c>
      <c r="W15" s="48">
        <f t="shared" si="3"/>
        <v>57.34760348774223</v>
      </c>
      <c r="X15" s="49">
        <v>103845</v>
      </c>
      <c r="Y15" s="49">
        <v>55016.51</v>
      </c>
      <c r="Z15" s="50">
        <f t="shared" si="4"/>
        <v>52.97945014203862</v>
      </c>
    </row>
    <row r="16" spans="1:26" ht="26.25" thickBot="1">
      <c r="A16" s="35"/>
      <c r="B16" s="52" t="s">
        <v>23</v>
      </c>
      <c r="C16" s="53">
        <v>8639704</v>
      </c>
      <c r="D16" s="53">
        <v>8201934.34</v>
      </c>
      <c r="E16" s="54">
        <f t="shared" si="0"/>
        <v>94.93304793775343</v>
      </c>
      <c r="F16" s="55">
        <v>7576381</v>
      </c>
      <c r="G16" s="55">
        <v>5101809.16</v>
      </c>
      <c r="H16" s="54">
        <f t="shared" si="1"/>
        <v>67.33833950536543</v>
      </c>
      <c r="I16" s="55">
        <v>1710874</v>
      </c>
      <c r="J16" s="55">
        <v>1230896</v>
      </c>
      <c r="K16" s="54">
        <f t="shared" si="2"/>
        <v>71.94545010328055</v>
      </c>
      <c r="L16" s="56"/>
      <c r="M16" s="56"/>
      <c r="N16" s="56"/>
      <c r="O16" s="57">
        <v>2941062</v>
      </c>
      <c r="P16" s="57">
        <v>2079692.07</v>
      </c>
      <c r="Q16" s="54">
        <f>P16/O16*100</f>
        <v>70.71228250203498</v>
      </c>
      <c r="R16" s="58"/>
      <c r="S16" s="58"/>
      <c r="T16" s="56"/>
      <c r="U16" s="57">
        <v>1273142</v>
      </c>
      <c r="V16" s="57">
        <v>666520.45</v>
      </c>
      <c r="W16" s="54">
        <f t="shared" si="3"/>
        <v>52.35240452361166</v>
      </c>
      <c r="X16" s="57">
        <v>781382</v>
      </c>
      <c r="Y16" s="57">
        <v>486690.11</v>
      </c>
      <c r="Z16" s="59">
        <f t="shared" si="4"/>
        <v>62.285810269496864</v>
      </c>
    </row>
    <row r="17" spans="1:26" ht="26.25" thickBot="1">
      <c r="A17" s="60"/>
      <c r="B17" s="61" t="s">
        <v>24</v>
      </c>
      <c r="C17" s="62">
        <f>SUM(C11:C16)</f>
        <v>20402459</v>
      </c>
      <c r="D17" s="62">
        <f>SUM(D11:D16)</f>
        <v>19362449.79</v>
      </c>
      <c r="E17" s="63">
        <f t="shared" si="0"/>
        <v>94.90253008228076</v>
      </c>
      <c r="F17" s="64">
        <f>SUM(F11:F16)</f>
        <v>21036723</v>
      </c>
      <c r="G17" s="64">
        <f>SUM(G11:G16)</f>
        <v>12894447.25</v>
      </c>
      <c r="H17" s="65">
        <f t="shared" si="1"/>
        <v>61.29494242045208</v>
      </c>
      <c r="I17" s="64">
        <f>SUM(I11:I16)</f>
        <v>5942685</v>
      </c>
      <c r="J17" s="64">
        <f>SUM(J11:J16)</f>
        <v>4064221.0100000002</v>
      </c>
      <c r="K17" s="65">
        <f t="shared" si="2"/>
        <v>68.39031532043177</v>
      </c>
      <c r="L17" s="64">
        <f>SUM(L11:L16)</f>
        <v>317237</v>
      </c>
      <c r="M17" s="64">
        <f>SUM(M11:M16)</f>
        <v>201769.14</v>
      </c>
      <c r="N17" s="65">
        <f>M17/L17*100</f>
        <v>63.60201994092745</v>
      </c>
      <c r="O17" s="64">
        <f>SUM(O11:O16)</f>
        <v>7384639</v>
      </c>
      <c r="P17" s="64">
        <f>SUM(P11:P16)</f>
        <v>5087724.03</v>
      </c>
      <c r="Q17" s="65">
        <f>P17/O17*100</f>
        <v>68.89604258244717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3430858</v>
      </c>
      <c r="V17" s="64">
        <f>SUM(V11:V16)</f>
        <v>1353155.7399999998</v>
      </c>
      <c r="W17" s="65">
        <f t="shared" si="3"/>
        <v>39.440738730661536</v>
      </c>
      <c r="X17" s="64">
        <f>SUM(X11:X16)</f>
        <v>2115978</v>
      </c>
      <c r="Y17" s="64">
        <f>SUM(Y11:Y16)</f>
        <v>1389730.2200000002</v>
      </c>
      <c r="Z17" s="66">
        <f t="shared" si="4"/>
        <v>65.67791442066033</v>
      </c>
    </row>
    <row r="18" spans="1:26" ht="25.5">
      <c r="A18" s="18"/>
      <c r="B18" s="67" t="s">
        <v>25</v>
      </c>
      <c r="C18" s="68">
        <v>278997</v>
      </c>
      <c r="D18" s="69">
        <v>590669.31</v>
      </c>
      <c r="E18" s="70">
        <f t="shared" si="0"/>
        <v>211.7117065774901</v>
      </c>
      <c r="F18" s="71">
        <v>342493</v>
      </c>
      <c r="G18" s="71">
        <v>263942.29</v>
      </c>
      <c r="H18" s="72">
        <f t="shared" si="1"/>
        <v>77.06501738721667</v>
      </c>
      <c r="I18" s="73">
        <v>342193</v>
      </c>
      <c r="J18" s="73">
        <v>263942.29</v>
      </c>
      <c r="K18" s="72">
        <f t="shared" si="2"/>
        <v>77.13258015213637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0</v>
      </c>
      <c r="V18" s="75">
        <v>0</v>
      </c>
      <c r="W18" s="72"/>
      <c r="X18" s="74"/>
      <c r="Y18" s="74"/>
      <c r="Z18" s="76"/>
    </row>
    <row r="19" spans="1:26" ht="25.5">
      <c r="A19" s="18"/>
      <c r="B19" s="44" t="s">
        <v>26</v>
      </c>
      <c r="C19" s="77">
        <v>1854970</v>
      </c>
      <c r="D19" s="45">
        <v>1701459.78</v>
      </c>
      <c r="E19" s="46">
        <f t="shared" si="0"/>
        <v>91.72438260457044</v>
      </c>
      <c r="F19" s="47">
        <v>1880178</v>
      </c>
      <c r="G19" s="47">
        <v>1339093.06</v>
      </c>
      <c r="H19" s="48">
        <f t="shared" si="1"/>
        <v>71.22161093258191</v>
      </c>
      <c r="I19" s="73">
        <v>510491</v>
      </c>
      <c r="J19" s="73">
        <v>366406.02</v>
      </c>
      <c r="K19" s="48">
        <f t="shared" si="2"/>
        <v>71.77521640930007</v>
      </c>
      <c r="L19" s="47"/>
      <c r="M19" s="47"/>
      <c r="N19" s="47"/>
      <c r="O19" s="49">
        <v>1054533</v>
      </c>
      <c r="P19" s="49">
        <v>757966.65</v>
      </c>
      <c r="Q19" s="48">
        <f>P19/O19*100</f>
        <v>71.87699673694422</v>
      </c>
      <c r="R19" s="51"/>
      <c r="S19" s="51"/>
      <c r="T19" s="47"/>
      <c r="U19" s="75">
        <v>47500</v>
      </c>
      <c r="V19" s="75">
        <v>34325.39</v>
      </c>
      <c r="W19" s="48">
        <f aca="true" t="shared" si="5" ref="W19:W25">V19/U19*100</f>
        <v>72.26397894736843</v>
      </c>
      <c r="X19" s="49">
        <v>262262</v>
      </c>
      <c r="Y19" s="49">
        <v>180395</v>
      </c>
      <c r="Z19" s="50">
        <f aca="true" t="shared" si="6" ref="Z19:Z27">Y19/X19*100</f>
        <v>68.78426916594856</v>
      </c>
    </row>
    <row r="20" spans="1:26" ht="25.5">
      <c r="A20" s="18"/>
      <c r="B20" s="44" t="s">
        <v>27</v>
      </c>
      <c r="C20" s="77">
        <v>324360</v>
      </c>
      <c r="D20" s="45">
        <v>598493.73</v>
      </c>
      <c r="E20" s="46">
        <f t="shared" si="0"/>
        <v>184.51527007029227</v>
      </c>
      <c r="F20" s="47">
        <v>361687</v>
      </c>
      <c r="G20" s="47">
        <v>246343.13</v>
      </c>
      <c r="H20" s="48">
        <f t="shared" si="1"/>
        <v>68.10947863760654</v>
      </c>
      <c r="I20" s="73">
        <v>177957</v>
      </c>
      <c r="J20" s="73">
        <v>132498.91</v>
      </c>
      <c r="K20" s="48">
        <f t="shared" si="2"/>
        <v>74.45557634709509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4900</v>
      </c>
      <c r="V20" s="75">
        <v>4515.42</v>
      </c>
      <c r="W20" s="48">
        <f t="shared" si="5"/>
        <v>92.15142857142857</v>
      </c>
      <c r="X20" s="49">
        <v>178530</v>
      </c>
      <c r="Y20" s="49">
        <v>109328.8</v>
      </c>
      <c r="Z20" s="50">
        <f t="shared" si="6"/>
        <v>61.23833529378816</v>
      </c>
    </row>
    <row r="21" spans="1:26" ht="25.5">
      <c r="A21" s="18"/>
      <c r="B21" s="44" t="s">
        <v>28</v>
      </c>
      <c r="C21" s="77">
        <v>678197</v>
      </c>
      <c r="D21" s="45">
        <v>721317.03</v>
      </c>
      <c r="E21" s="46">
        <f t="shared" si="0"/>
        <v>106.35803903585537</v>
      </c>
      <c r="F21" s="47">
        <v>703972</v>
      </c>
      <c r="G21" s="47">
        <v>436560.73</v>
      </c>
      <c r="H21" s="48">
        <f t="shared" si="1"/>
        <v>62.013933792821305</v>
      </c>
      <c r="I21" s="73">
        <v>431309</v>
      </c>
      <c r="J21" s="73">
        <v>283617.98</v>
      </c>
      <c r="K21" s="48">
        <f t="shared" si="2"/>
        <v>65.75749172866784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125014</v>
      </c>
      <c r="V21" s="75">
        <v>56135.93</v>
      </c>
      <c r="W21" s="48">
        <f t="shared" si="5"/>
        <v>44.903714783944196</v>
      </c>
      <c r="X21" s="49">
        <v>121574</v>
      </c>
      <c r="Y21" s="49">
        <v>86046.82</v>
      </c>
      <c r="Z21" s="50">
        <f t="shared" si="6"/>
        <v>70.77732080872555</v>
      </c>
    </row>
    <row r="22" spans="1:26" ht="27.75" customHeight="1">
      <c r="A22" s="18"/>
      <c r="B22" s="44" t="s">
        <v>29</v>
      </c>
      <c r="C22" s="77">
        <v>790614</v>
      </c>
      <c r="D22" s="45">
        <v>991017.39</v>
      </c>
      <c r="E22" s="46">
        <f t="shared" si="0"/>
        <v>125.34781701310627</v>
      </c>
      <c r="F22" s="47">
        <v>897148</v>
      </c>
      <c r="G22" s="47">
        <v>586568.48</v>
      </c>
      <c r="H22" s="48">
        <f t="shared" si="1"/>
        <v>65.38146214448452</v>
      </c>
      <c r="I22" s="73">
        <v>476244</v>
      </c>
      <c r="J22" s="73">
        <v>315718.89</v>
      </c>
      <c r="K22" s="48">
        <f t="shared" si="2"/>
        <v>66.2935155088568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216540</v>
      </c>
      <c r="V22" s="75">
        <v>162398.42</v>
      </c>
      <c r="W22" s="48">
        <f t="shared" si="5"/>
        <v>74.99696130045258</v>
      </c>
      <c r="X22" s="49">
        <v>164993</v>
      </c>
      <c r="Y22" s="49">
        <v>88951.17</v>
      </c>
      <c r="Z22" s="50">
        <f t="shared" si="6"/>
        <v>53.912087179456094</v>
      </c>
    </row>
    <row r="23" spans="1:30" ht="26.25" thickBot="1">
      <c r="A23" s="18"/>
      <c r="B23" s="44" t="s">
        <v>30</v>
      </c>
      <c r="C23" s="77">
        <v>540193</v>
      </c>
      <c r="D23" s="45">
        <v>624364.49</v>
      </c>
      <c r="E23" s="46">
        <f t="shared" si="0"/>
        <v>115.58174393226123</v>
      </c>
      <c r="F23" s="47">
        <v>545432</v>
      </c>
      <c r="G23" s="47">
        <v>411367.63</v>
      </c>
      <c r="H23" s="48">
        <f t="shared" si="1"/>
        <v>75.42051621467022</v>
      </c>
      <c r="I23" s="73">
        <v>337156</v>
      </c>
      <c r="J23" s="73">
        <v>252937.04</v>
      </c>
      <c r="K23" s="48">
        <f t="shared" si="2"/>
        <v>75.0207737664464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61820</v>
      </c>
      <c r="V23" s="75">
        <v>37719</v>
      </c>
      <c r="W23" s="48">
        <f t="shared" si="5"/>
        <v>61.01423487544484</v>
      </c>
      <c r="X23" s="49">
        <v>146456</v>
      </c>
      <c r="Y23" s="49">
        <v>120711.59</v>
      </c>
      <c r="Z23" s="50">
        <f t="shared" si="6"/>
        <v>82.42174441470476</v>
      </c>
      <c r="AD23" s="78"/>
    </row>
    <row r="24" spans="1:26" ht="37.5" customHeight="1" thickBot="1">
      <c r="A24" s="18"/>
      <c r="B24" s="79" t="s">
        <v>31</v>
      </c>
      <c r="C24" s="80">
        <f>SUM(C18:C23)</f>
        <v>4467331</v>
      </c>
      <c r="D24" s="81">
        <f>SUM(D18:D23)</f>
        <v>5227321.7299999995</v>
      </c>
      <c r="E24" s="63">
        <f t="shared" si="0"/>
        <v>117.01218759030839</v>
      </c>
      <c r="F24" s="81">
        <f>SUM(F18:F23)</f>
        <v>4730910</v>
      </c>
      <c r="G24" s="81">
        <f>SUM(G18:G23)</f>
        <v>3283875.32</v>
      </c>
      <c r="H24" s="65">
        <f t="shared" si="1"/>
        <v>69.4131852011558</v>
      </c>
      <c r="I24" s="64">
        <f>SUM(I18:I23)</f>
        <v>2275350</v>
      </c>
      <c r="J24" s="64">
        <f>SUM(J18:J23)</f>
        <v>1615121.1300000001</v>
      </c>
      <c r="K24" s="65">
        <f t="shared" si="2"/>
        <v>70.98341485925242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1054533</v>
      </c>
      <c r="P24" s="64">
        <f>SUM(P18:P23)</f>
        <v>757966.65</v>
      </c>
      <c r="Q24" s="65">
        <f>P24/O24*100</f>
        <v>71.87699673694422</v>
      </c>
      <c r="R24" s="64"/>
      <c r="S24" s="64"/>
      <c r="T24" s="64"/>
      <c r="U24" s="64">
        <f>SUM(U18:U23)</f>
        <v>455774</v>
      </c>
      <c r="V24" s="64">
        <f>SUM(V18:V23)</f>
        <v>295094.16000000003</v>
      </c>
      <c r="W24" s="65">
        <f t="shared" si="5"/>
        <v>64.74572046672255</v>
      </c>
      <c r="X24" s="64">
        <f>SUM(X18:X23)</f>
        <v>873815</v>
      </c>
      <c r="Y24" s="64">
        <f>SUM(Y18:Y23)</f>
        <v>585433.38</v>
      </c>
      <c r="Z24" s="66">
        <f t="shared" si="6"/>
        <v>66.99740562933802</v>
      </c>
    </row>
    <row r="25" spans="1:26" ht="22.5" customHeight="1" thickBot="1">
      <c r="A25" s="18"/>
      <c r="B25" s="82" t="s">
        <v>32</v>
      </c>
      <c r="C25" s="83">
        <f>C10+C17+C24</f>
        <v>37976530</v>
      </c>
      <c r="D25" s="84">
        <f>D10+D17+D24</f>
        <v>37241040.55</v>
      </c>
      <c r="E25" s="85">
        <f t="shared" si="0"/>
        <v>98.06330528355276</v>
      </c>
      <c r="F25" s="86">
        <f>F10+F17+F24</f>
        <v>40826171</v>
      </c>
      <c r="G25" s="87">
        <f>G10+G17+G24</f>
        <v>26158872.02</v>
      </c>
      <c r="H25" s="85">
        <f t="shared" si="1"/>
        <v>64.07378252542958</v>
      </c>
      <c r="I25" s="87">
        <f>I10+I17+I24</f>
        <v>10613667</v>
      </c>
      <c r="J25" s="87">
        <f>J10+J17+J24</f>
        <v>7256020.94</v>
      </c>
      <c r="K25" s="85">
        <f t="shared" si="2"/>
        <v>68.36488218445143</v>
      </c>
      <c r="L25" s="87">
        <f>L10+L17+L24</f>
        <v>317237</v>
      </c>
      <c r="M25" s="87">
        <f>M10+M17+M24</f>
        <v>201769.14</v>
      </c>
      <c r="N25" s="85">
        <f>N10+N17+N24</f>
        <v>63.60201994092745</v>
      </c>
      <c r="O25" s="87">
        <f>O10+O17+O24</f>
        <v>14347112</v>
      </c>
      <c r="P25" s="87">
        <f>P10+P17+P24</f>
        <v>9771959.65</v>
      </c>
      <c r="Q25" s="85">
        <f>P25/O25*100</f>
        <v>68.11098742381046</v>
      </c>
      <c r="R25" s="87"/>
      <c r="S25" s="87"/>
      <c r="T25" s="86"/>
      <c r="U25" s="87">
        <f>U10+U17+U24</f>
        <v>9216792</v>
      </c>
      <c r="V25" s="87">
        <f>V10+V17+V24</f>
        <v>5758394.140000001</v>
      </c>
      <c r="W25" s="85">
        <f t="shared" si="5"/>
        <v>62.477206168914314</v>
      </c>
      <c r="X25" s="87">
        <f>X10+X17+X24</f>
        <v>2989793</v>
      </c>
      <c r="Y25" s="87">
        <f>Y10+Y17+Y24</f>
        <v>1975163.6</v>
      </c>
      <c r="Z25" s="88">
        <f t="shared" si="6"/>
        <v>66.06355690845487</v>
      </c>
    </row>
    <row r="26" spans="1:26" ht="28.5" customHeight="1" thickBot="1">
      <c r="A26" s="60"/>
      <c r="B26" s="89" t="s">
        <v>33</v>
      </c>
      <c r="C26" s="89">
        <v>185769926</v>
      </c>
      <c r="D26" s="89">
        <v>183175718.47</v>
      </c>
      <c r="E26" s="90">
        <f t="shared" si="0"/>
        <v>98.60353740464967</v>
      </c>
      <c r="F26" s="91">
        <v>204503860</v>
      </c>
      <c r="G26" s="91">
        <v>150871654.34000003</v>
      </c>
      <c r="H26" s="90">
        <f t="shared" si="1"/>
        <v>73.77447757709807</v>
      </c>
      <c r="I26" s="92">
        <v>1620755</v>
      </c>
      <c r="J26" s="92">
        <v>1081933.25</v>
      </c>
      <c r="K26" s="90">
        <f t="shared" si="2"/>
        <v>66.75489201020513</v>
      </c>
      <c r="L26" s="93"/>
      <c r="M26" s="91"/>
      <c r="N26" s="90"/>
      <c r="O26" s="93">
        <v>66534769</v>
      </c>
      <c r="P26" s="92">
        <v>42659683.82000001</v>
      </c>
      <c r="Q26" s="90">
        <f>P26/O26*100</f>
        <v>64.11637773928398</v>
      </c>
      <c r="R26" s="93">
        <v>21583588</v>
      </c>
      <c r="S26" s="92">
        <v>13873980.86</v>
      </c>
      <c r="T26" s="90">
        <f>S26/R26*100</f>
        <v>64.2802339444211</v>
      </c>
      <c r="U26" s="93"/>
      <c r="V26" s="92"/>
      <c r="W26" s="48"/>
      <c r="X26" s="93">
        <v>3924118</v>
      </c>
      <c r="Y26" s="92">
        <v>2589307.45</v>
      </c>
      <c r="Z26" s="94">
        <f t="shared" si="6"/>
        <v>65.98444414770402</v>
      </c>
    </row>
    <row r="27" spans="1:26" ht="24.75" customHeight="1" thickBot="1">
      <c r="A27" s="35"/>
      <c r="B27" s="95" t="s">
        <v>34</v>
      </c>
      <c r="C27" s="96">
        <f>C25+C26</f>
        <v>223746456</v>
      </c>
      <c r="D27" s="97">
        <f>D25+D26</f>
        <v>220416759.01999998</v>
      </c>
      <c r="E27" s="98">
        <f t="shared" si="0"/>
        <v>98.51184370044278</v>
      </c>
      <c r="F27" s="96">
        <f>F25+F26</f>
        <v>245330031</v>
      </c>
      <c r="G27" s="96">
        <f>G25+G26</f>
        <v>177030526.36000004</v>
      </c>
      <c r="H27" s="98">
        <f t="shared" si="1"/>
        <v>72.1601532590195</v>
      </c>
      <c r="I27" s="99">
        <f>I25+I26</f>
        <v>12234422</v>
      </c>
      <c r="J27" s="99">
        <f>J25+J26</f>
        <v>8337954.19</v>
      </c>
      <c r="K27" s="100">
        <f t="shared" si="2"/>
        <v>68.1515987432835</v>
      </c>
      <c r="L27" s="101">
        <f>L25+L26</f>
        <v>317237</v>
      </c>
      <c r="M27" s="101">
        <f>M25+M26</f>
        <v>201769.14</v>
      </c>
      <c r="N27" s="100">
        <f>N25+N26</f>
        <v>63.60201994092745</v>
      </c>
      <c r="O27" s="101">
        <f>O25+O26</f>
        <v>80881881</v>
      </c>
      <c r="P27" s="101">
        <f>P25+P26</f>
        <v>52431643.470000006</v>
      </c>
      <c r="Q27" s="100">
        <f>P27/O27*100</f>
        <v>64.82495562881383</v>
      </c>
      <c r="R27" s="101">
        <f>R25+R26</f>
        <v>21583588</v>
      </c>
      <c r="S27" s="101">
        <f>S25+S26</f>
        <v>13873980.86</v>
      </c>
      <c r="T27" s="100">
        <f>S27/R27*100</f>
        <v>64.2802339444211</v>
      </c>
      <c r="U27" s="101">
        <f>U25+U26</f>
        <v>9216792</v>
      </c>
      <c r="V27" s="101">
        <f>V25+V26</f>
        <v>5758394.140000001</v>
      </c>
      <c r="W27" s="100">
        <f>V27/U27*100</f>
        <v>62.477206168914314</v>
      </c>
      <c r="X27" s="101">
        <f>X25+X26</f>
        <v>6913911</v>
      </c>
      <c r="Y27" s="101">
        <f>Y25+Y26</f>
        <v>4564471.050000001</v>
      </c>
      <c r="Z27" s="102">
        <f t="shared" si="6"/>
        <v>66.01865499859632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2019-03-25T11:31:33Z</dcterms:created>
  <dcterms:modified xsi:type="dcterms:W3CDTF">2019-03-25T11:33:04Z</dcterms:modified>
  <cp:category/>
  <cp:version/>
  <cp:contentType/>
  <cp:contentStatus/>
</cp:coreProperties>
</file>