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<sst xmlns="http://schemas.openxmlformats.org/spreadsheetml/2006/main" count="55" uniqueCount="36">
  <si>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25.07.2016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</si>
  <si>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</si>
  <si>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</si>
  <si>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</si>
  <si>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</si>
  <si>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</si>
  <si>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</si>
  <si>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</si>
  <si>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</si>
  <si>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</si>
  <si>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</si>
  <si>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січень-липень</t>
  </si>
  <si>
    <t>виконання по доходах за січень-липень</t>
  </si>
  <si>
    <t>%</t>
  </si>
  <si>
    <t>затерджено з урахуванням змін на 
січень-липень</t>
  </si>
  <si>
    <t>касові видатки  за січень-липнеь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</si>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</sst>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349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 wrapText="1"/>
    </xf>
    <xf numFmtId="0" fontId="4" fillId="0" borderId="13" xfId="336" applyFont="1" applyBorder="1" applyAlignment="1">
      <alignment vertical="center"/>
      <protection/>
    </xf>
    <xf numFmtId="0" fontId="4" fillId="0" borderId="12" xfId="336" applyFont="1" applyBorder="1" applyAlignment="1">
      <alignment vertical="center"/>
      <protection/>
    </xf>
    <xf numFmtId="172" fontId="6" fillId="0" borderId="14" xfId="0" applyNumberFormat="1" applyFont="1" applyFill="1" applyBorder="1" applyAlignment="1">
      <alignment vertical="center"/>
    </xf>
    <xf numFmtId="174" fontId="8" fillId="0" borderId="12" xfId="338" applyNumberFormat="1" applyFont="1" applyBorder="1" applyAlignment="1">
      <alignment vertical="center" wrapText="1"/>
      <protection/>
    </xf>
    <xf numFmtId="172" fontId="6" fillId="0" borderId="12" xfId="0" applyNumberFormat="1" applyFont="1" applyFill="1" applyBorder="1" applyAlignment="1">
      <alignment horizontal="center" vertical="center"/>
    </xf>
    <xf numFmtId="174" fontId="8" fillId="0" borderId="21" xfId="335" applyNumberFormat="1" applyFont="1" applyBorder="1" applyAlignment="1">
      <alignment vertical="center" wrapText="1"/>
      <protection/>
    </xf>
    <xf numFmtId="172" fontId="6" fillId="0" borderId="21" xfId="0" applyNumberFormat="1" applyFont="1" applyFill="1" applyBorder="1" applyAlignment="1">
      <alignment horizontal="center" vertical="center"/>
    </xf>
    <xf numFmtId="14" fontId="6" fillId="0" borderId="21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" fontId="8" fillId="0" borderId="21" xfId="334" applyNumberFormat="1" applyFont="1" applyFill="1" applyBorder="1" applyAlignment="1">
      <alignment vertical="center" wrapText="1"/>
      <protection/>
    </xf>
    <xf numFmtId="172" fontId="6" fillId="0" borderId="21" xfId="0" applyNumberFormat="1" applyFont="1" applyFill="1" applyBorder="1" applyAlignment="1">
      <alignment horizontal="right" vertical="center"/>
    </xf>
    <xf numFmtId="174" fontId="6" fillId="0" borderId="21" xfId="0" applyNumberFormat="1" applyFont="1" applyFill="1" applyBorder="1" applyAlignment="1">
      <alignment horizontal="center" vertical="center" wrapText="1"/>
    </xf>
    <xf numFmtId="172" fontId="6" fillId="0" borderId="22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 wrapText="1"/>
    </xf>
    <xf numFmtId="0" fontId="4" fillId="0" borderId="24" xfId="336" applyFont="1" applyBorder="1" applyAlignment="1">
      <alignment vertical="center"/>
      <protection/>
    </xf>
    <xf numFmtId="0" fontId="4" fillId="0" borderId="25" xfId="336" applyFont="1" applyBorder="1" applyAlignment="1">
      <alignment vertical="center"/>
      <protection/>
    </xf>
    <xf numFmtId="172" fontId="6" fillId="0" borderId="26" xfId="0" applyNumberFormat="1" applyFont="1" applyFill="1" applyBorder="1" applyAlignment="1">
      <alignment vertical="center"/>
    </xf>
    <xf numFmtId="174" fontId="4" fillId="0" borderId="25" xfId="338" applyNumberFormat="1" applyFont="1" applyBorder="1" applyAlignment="1">
      <alignment vertical="center" wrapText="1"/>
      <protection/>
    </xf>
    <xf numFmtId="172" fontId="6" fillId="0" borderId="25" xfId="0" applyNumberFormat="1" applyFont="1" applyFill="1" applyBorder="1" applyAlignment="1">
      <alignment vertical="center"/>
    </xf>
    <xf numFmtId="174" fontId="4" fillId="0" borderId="25" xfId="335" applyNumberFormat="1" applyFont="1" applyBorder="1" applyAlignment="1">
      <alignment vertical="center" wrapText="1"/>
      <protection/>
    </xf>
    <xf numFmtId="1" fontId="4" fillId="0" borderId="25" xfId="334" applyNumberFormat="1" applyFont="1" applyFill="1" applyBorder="1" applyAlignment="1">
      <alignment vertical="center" wrapText="1"/>
      <protection/>
    </xf>
    <xf numFmtId="174" fontId="0" fillId="0" borderId="25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 wrapText="1"/>
    </xf>
    <xf numFmtId="172" fontId="6" fillId="0" borderId="29" xfId="0" applyNumberFormat="1" applyFont="1" applyFill="1" applyBorder="1" applyAlignment="1">
      <alignment vertical="center"/>
    </xf>
    <xf numFmtId="172" fontId="6" fillId="0" borderId="30" xfId="0" applyNumberFormat="1" applyFont="1" applyFill="1" applyBorder="1" applyAlignment="1">
      <alignment vertical="center"/>
    </xf>
    <xf numFmtId="1" fontId="0" fillId="0" borderId="30" xfId="0" applyNumberFormat="1" applyFont="1" applyFill="1" applyBorder="1" applyAlignment="1">
      <alignment vertical="center" wrapText="1"/>
    </xf>
    <xf numFmtId="1" fontId="4" fillId="0" borderId="30" xfId="334" applyNumberFormat="1" applyFont="1" applyFill="1" applyBorder="1" applyAlignment="1">
      <alignment vertical="center" wrapText="1"/>
      <protection/>
    </xf>
    <xf numFmtId="174" fontId="0" fillId="0" borderId="30" xfId="0" applyNumberFormat="1" applyFont="1" applyFill="1" applyBorder="1" applyAlignment="1">
      <alignment vertical="center" wrapText="1"/>
    </xf>
    <xf numFmtId="172" fontId="6" fillId="0" borderId="31" xfId="0" applyNumberFormat="1" applyFont="1" applyFill="1" applyBorder="1" applyAlignment="1">
      <alignment vertical="center"/>
    </xf>
    <xf numFmtId="1" fontId="0" fillId="0" borderId="30" xfId="0" applyNumberFormat="1" applyFont="1" applyFill="1" applyBorder="1" applyAlignment="1">
      <alignment vertical="center" wrapText="1"/>
    </xf>
    <xf numFmtId="1" fontId="0" fillId="0" borderId="30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1" fontId="4" fillId="0" borderId="30" xfId="337" applyNumberFormat="1" applyFont="1" applyFill="1" applyBorder="1" applyAlignment="1">
      <alignment vertical="center" wrapText="1"/>
      <protection/>
    </xf>
    <xf numFmtId="0" fontId="0" fillId="0" borderId="1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 wrapText="1"/>
    </xf>
    <xf numFmtId="172" fontId="6" fillId="0" borderId="33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74" fontId="4" fillId="0" borderId="35" xfId="335" applyNumberFormat="1" applyFont="1" applyBorder="1" applyAlignment="1">
      <alignment vertical="center" wrapText="1"/>
      <protection/>
    </xf>
    <xf numFmtId="1" fontId="0" fillId="0" borderId="34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1" fontId="4" fillId="0" borderId="34" xfId="334" applyNumberFormat="1" applyFont="1" applyFill="1" applyBorder="1" applyAlignment="1">
      <alignment vertical="center" wrapText="1"/>
      <protection/>
    </xf>
    <xf numFmtId="174" fontId="0" fillId="0" borderId="34" xfId="0" applyNumberFormat="1" applyFont="1" applyFill="1" applyBorder="1" applyAlignment="1">
      <alignment vertical="center" wrapText="1"/>
    </xf>
    <xf numFmtId="172" fontId="6" fillId="0" borderId="36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1" fontId="6" fillId="0" borderId="38" xfId="0" applyNumberFormat="1" applyFont="1" applyFill="1" applyBorder="1" applyAlignment="1">
      <alignment vertical="center"/>
    </xf>
    <xf numFmtId="1" fontId="6" fillId="0" borderId="39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72" fontId="6" fillId="0" borderId="21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4" fillId="0" borderId="40" xfId="336" applyFont="1" applyBorder="1" applyAlignment="1">
      <alignment vertical="center"/>
      <protection/>
    </xf>
    <xf numFmtId="0" fontId="4" fillId="0" borderId="30" xfId="336" applyFont="1" applyBorder="1" applyAlignment="1">
      <alignment vertical="center"/>
      <protection/>
    </xf>
    <xf numFmtId="172" fontId="6" fillId="0" borderId="41" xfId="0" applyNumberFormat="1" applyFont="1" applyFill="1" applyBorder="1" applyAlignment="1">
      <alignment vertical="center"/>
    </xf>
    <xf numFmtId="173" fontId="4" fillId="0" borderId="30" xfId="333" applyNumberFormat="1" applyFont="1" applyBorder="1" applyAlignment="1">
      <alignment vertical="center" wrapText="1"/>
      <protection/>
    </xf>
    <xf numFmtId="174" fontId="4" fillId="0" borderId="30" xfId="335" applyNumberFormat="1" applyFont="1" applyBorder="1" applyAlignment="1">
      <alignment vertical="center" wrapText="1"/>
      <protection/>
    </xf>
    <xf numFmtId="14" fontId="0" fillId="0" borderId="25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1" fontId="0" fillId="0" borderId="25" xfId="0" applyNumberFormat="1" applyFont="1" applyFill="1" applyBorder="1" applyAlignment="1">
      <alignment vertical="center"/>
    </xf>
    <xf numFmtId="174" fontId="0" fillId="0" borderId="25" xfId="0" applyNumberFormat="1" applyFont="1" applyFill="1" applyBorder="1" applyAlignment="1">
      <alignment vertical="center" wrapText="1"/>
    </xf>
    <xf numFmtId="1" fontId="0" fillId="0" borderId="25" xfId="0" applyNumberFormat="1" applyFont="1" applyFill="1" applyBorder="1" applyAlignment="1">
      <alignment vertical="center" wrapText="1"/>
    </xf>
    <xf numFmtId="172" fontId="6" fillId="0" borderId="28" xfId="0" applyNumberFormat="1" applyFont="1" applyFill="1" applyBorder="1" applyAlignment="1">
      <alignment vertical="center"/>
    </xf>
    <xf numFmtId="14" fontId="0" fillId="0" borderId="30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172" fontId="6" fillId="0" borderId="42" xfId="0" applyNumberFormat="1" applyFont="1" applyFill="1" applyBorder="1" applyAlignment="1">
      <alignment vertical="center"/>
    </xf>
    <xf numFmtId="14" fontId="0" fillId="0" borderId="34" xfId="0" applyNumberFormat="1" applyFont="1" applyFill="1" applyBorder="1" applyAlignment="1">
      <alignment vertical="center"/>
    </xf>
    <xf numFmtId="172" fontId="6" fillId="0" borderId="43" xfId="0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172" fontId="6" fillId="0" borderId="45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>
      <alignment horizontal="center" vertical="center"/>
    </xf>
    <xf numFmtId="172" fontId="6" fillId="0" borderId="15" xfId="0" applyNumberFormat="1" applyFont="1" applyFill="1" applyBorder="1" applyAlignment="1">
      <alignment vertical="center"/>
    </xf>
    <xf numFmtId="172" fontId="6" fillId="0" borderId="46" xfId="0" applyNumberFormat="1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8" fillId="0" borderId="48" xfId="336" applyFont="1" applyBorder="1" applyAlignment="1">
      <alignment vertical="center"/>
      <protection/>
    </xf>
    <xf numFmtId="1" fontId="8" fillId="0" borderId="34" xfId="336" applyNumberFormat="1" applyFont="1" applyBorder="1" applyAlignment="1">
      <alignment vertical="center"/>
      <protection/>
    </xf>
    <xf numFmtId="172" fontId="6" fillId="0" borderId="47" xfId="0" applyNumberFormat="1" applyFont="1" applyFill="1" applyBorder="1" applyAlignment="1">
      <alignment vertical="center"/>
    </xf>
    <xf numFmtId="174" fontId="8" fillId="0" borderId="34" xfId="338" applyNumberFormat="1" applyFont="1" applyBorder="1" applyAlignment="1">
      <alignment vertical="center" wrapText="1"/>
      <protection/>
    </xf>
    <xf numFmtId="1" fontId="6" fillId="0" borderId="47" xfId="0" applyNumberFormat="1" applyFont="1" applyFill="1" applyBorder="1" applyAlignment="1">
      <alignment vertical="center"/>
    </xf>
    <xf numFmtId="174" fontId="8" fillId="0" borderId="34" xfId="335" applyNumberFormat="1" applyFont="1" applyBorder="1" applyAlignment="1">
      <alignment vertical="center" wrapText="1"/>
      <protection/>
    </xf>
    <xf numFmtId="174" fontId="6" fillId="0" borderId="45" xfId="0" applyNumberFormat="1" applyFont="1" applyFill="1" applyBorder="1" applyAlignment="1">
      <alignment vertical="center"/>
    </xf>
    <xf numFmtId="1" fontId="8" fillId="0" borderId="45" xfId="334" applyNumberFormat="1" applyFont="1" applyFill="1" applyBorder="1" applyAlignment="1">
      <alignment vertical="center" wrapText="1"/>
      <protection/>
    </xf>
    <xf numFmtId="172" fontId="6" fillId="0" borderId="45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horizontal="right" vertical="center"/>
    </xf>
    <xf numFmtId="1" fontId="6" fillId="0" borderId="21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39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49" xfId="0" applyFont="1" applyFill="1" applyBorder="1" applyAlignment="1">
      <alignment horizontal="center" vertical="center"/>
    </xf>
    <xf numFmtId="0" fontId="0" fillId="4" borderId="50" xfId="0" applyFont="1" applyFill="1" applyBorder="1" applyAlignment="1">
      <alignment horizontal="center" vertical="center"/>
    </xf>
    <xf numFmtId="0" fontId="0" fillId="4" borderId="51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0" fillId="4" borderId="52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53" xfId="0" applyFont="1" applyFill="1" applyBorder="1" applyAlignment="1">
      <alignment horizontal="center" vertical="center"/>
    </xf>
    <xf numFmtId="0" fontId="0" fillId="4" borderId="54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55" xfId="0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 vertical="center"/>
    </xf>
    <xf numFmtId="0" fontId="0" fillId="4" borderId="43" xfId="0" applyFont="1" applyFill="1" applyBorder="1" applyAlignment="1">
      <alignment horizontal="center" vertical="center"/>
    </xf>
  </cellXfs>
  <cellStyles count="3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8 04" xfId="333"/>
    <cellStyle name="Обычный_жовтень касові" xfId="334"/>
    <cellStyle name="Обычный_Книга1" xfId="335"/>
    <cellStyle name="Обычный_Книга2" xfId="336"/>
    <cellStyle name="Обычный_КФК" xfId="337"/>
    <cellStyle name="Обычный_щопонеділка" xfId="338"/>
    <cellStyle name="Followed Hyperlink" xfId="339"/>
    <cellStyle name="Плохой" xfId="340"/>
    <cellStyle name="Пояснение" xfId="341"/>
    <cellStyle name="Примечание" xfId="342"/>
    <cellStyle name="Percent" xfId="343"/>
    <cellStyle name="Связанная ячейка" xfId="344"/>
    <cellStyle name="Текст предупреждения" xfId="345"/>
    <cellStyle name="Comma" xfId="346"/>
    <cellStyle name="Comma [0]" xfId="347"/>
    <cellStyle name="Хороший" xfId="3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6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31" sqref="I31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42576</v>
      </c>
      <c r="C2" s="4"/>
      <c r="D2" s="4"/>
    </row>
    <row r="5" spans="2:26" ht="18">
      <c r="B5" s="113" t="s">
        <v>0</v>
      </c>
      <c r="C5" s="113"/>
      <c r="D5" s="113"/>
      <c r="E5" s="113"/>
      <c r="F5" s="113"/>
      <c r="G5" s="113"/>
      <c r="H5" s="113"/>
      <c r="I5" s="113"/>
      <c r="J5" s="113"/>
      <c r="K5" s="113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</row>
    <row r="6" ht="13.5" thickBot="1"/>
    <row r="7" spans="1:26" ht="13.5" customHeight="1" thickBot="1">
      <c r="A7" s="5"/>
      <c r="B7" s="6"/>
      <c r="C7" s="128" t="s">
        <v>1</v>
      </c>
      <c r="D7" s="129"/>
      <c r="E7" s="130"/>
      <c r="F7" s="122" t="s">
        <v>2</v>
      </c>
      <c r="G7" s="123"/>
      <c r="H7" s="124"/>
      <c r="I7" s="119" t="s">
        <v>3</v>
      </c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1"/>
    </row>
    <row r="8" spans="1:26" ht="27.75" customHeight="1" thickBot="1">
      <c r="A8" s="7"/>
      <c r="B8" s="133" t="s">
        <v>4</v>
      </c>
      <c r="C8" s="131"/>
      <c r="D8" s="131"/>
      <c r="E8" s="132"/>
      <c r="F8" s="125"/>
      <c r="G8" s="126"/>
      <c r="H8" s="127"/>
      <c r="I8" s="119" t="s">
        <v>5</v>
      </c>
      <c r="J8" s="120"/>
      <c r="K8" s="121"/>
      <c r="L8" s="119" t="s">
        <v>6</v>
      </c>
      <c r="M8" s="120"/>
      <c r="N8" s="121"/>
      <c r="O8" s="115" t="s">
        <v>7</v>
      </c>
      <c r="P8" s="116"/>
      <c r="Q8" s="116"/>
      <c r="R8" s="116" t="s">
        <v>8</v>
      </c>
      <c r="S8" s="116"/>
      <c r="T8" s="116"/>
      <c r="U8" s="118" t="s">
        <v>9</v>
      </c>
      <c r="V8" s="116"/>
      <c r="W8" s="116"/>
      <c r="X8" s="116" t="s">
        <v>10</v>
      </c>
      <c r="Y8" s="116"/>
      <c r="Z8" s="117"/>
    </row>
    <row r="9" spans="1:26" ht="87.75" customHeight="1" thickBot="1">
      <c r="A9" s="7"/>
      <c r="B9" s="134"/>
      <c r="C9" s="9" t="s">
        <v>11</v>
      </c>
      <c r="D9" s="10" t="s">
        <v>12</v>
      </c>
      <c r="E9" s="11" t="s">
        <v>13</v>
      </c>
      <c r="F9" s="12" t="s">
        <v>14</v>
      </c>
      <c r="G9" s="10" t="s">
        <v>15</v>
      </c>
      <c r="H9" s="13" t="s">
        <v>13</v>
      </c>
      <c r="I9" s="12" t="s">
        <v>14</v>
      </c>
      <c r="J9" s="10" t="s">
        <v>15</v>
      </c>
      <c r="K9" s="8" t="s">
        <v>13</v>
      </c>
      <c r="L9" s="12" t="s">
        <v>14</v>
      </c>
      <c r="M9" s="10" t="s">
        <v>15</v>
      </c>
      <c r="N9" s="8" t="s">
        <v>13</v>
      </c>
      <c r="O9" s="12" t="s">
        <v>14</v>
      </c>
      <c r="P9" s="10" t="s">
        <v>15</v>
      </c>
      <c r="Q9" s="8" t="s">
        <v>13</v>
      </c>
      <c r="R9" s="12" t="s">
        <v>14</v>
      </c>
      <c r="S9" s="10" t="s">
        <v>15</v>
      </c>
      <c r="T9" s="8" t="s">
        <v>13</v>
      </c>
      <c r="U9" s="12" t="s">
        <v>14</v>
      </c>
      <c r="V9" s="10" t="s">
        <v>15</v>
      </c>
      <c r="W9" s="8" t="s">
        <v>13</v>
      </c>
      <c r="X9" s="12" t="s">
        <v>14</v>
      </c>
      <c r="Y9" s="10" t="s">
        <v>15</v>
      </c>
      <c r="Z9" s="14" t="s">
        <v>13</v>
      </c>
    </row>
    <row r="10" spans="1:26" ht="42.75" customHeight="1" thickBot="1">
      <c r="A10" s="15"/>
      <c r="B10" s="16" t="s">
        <v>16</v>
      </c>
      <c r="C10" s="17">
        <v>19482336</v>
      </c>
      <c r="D10" s="18">
        <v>21947978.9</v>
      </c>
      <c r="E10" s="19">
        <f aca="true" t="shared" si="0" ref="E10:E29">D10/C10*100</f>
        <v>112.65578675986288</v>
      </c>
      <c r="F10" s="20">
        <v>18386280</v>
      </c>
      <c r="G10" s="20">
        <v>14798065.120000001</v>
      </c>
      <c r="H10" s="21">
        <f aca="true" t="shared" si="1" ref="H10:H29">G10/F10*100</f>
        <v>80.48428023504484</v>
      </c>
      <c r="I10" s="22">
        <v>3309948</v>
      </c>
      <c r="J10" s="22">
        <v>2177759.31</v>
      </c>
      <c r="K10" s="23">
        <f aca="true" t="shared" si="2" ref="K10:K29">J10/I10*100</f>
        <v>65.79436625590492</v>
      </c>
      <c r="L10" s="24"/>
      <c r="M10" s="25"/>
      <c r="N10" s="26"/>
      <c r="O10" s="27">
        <v>6671172</v>
      </c>
      <c r="P10" s="27">
        <v>5356663.5</v>
      </c>
      <c r="Q10" s="28">
        <f aca="true" t="shared" si="3" ref="Q10:Q15">P10/O10*100</f>
        <v>80.29568867359438</v>
      </c>
      <c r="R10" s="29"/>
      <c r="S10" s="29"/>
      <c r="T10" s="23"/>
      <c r="U10" s="27">
        <v>7574160</v>
      </c>
      <c r="V10" s="27">
        <v>6568016.430000001</v>
      </c>
      <c r="W10" s="23">
        <f aca="true" t="shared" si="4" ref="W10:W18">V10/U10*100</f>
        <v>86.71610356792041</v>
      </c>
      <c r="X10" s="27"/>
      <c r="Y10" s="27"/>
      <c r="Z10" s="30"/>
    </row>
    <row r="11" spans="1:26" ht="39.75" customHeight="1">
      <c r="A11" s="7"/>
      <c r="B11" s="31" t="s">
        <v>17</v>
      </c>
      <c r="C11" s="32">
        <v>3089486</v>
      </c>
      <c r="D11" s="33">
        <v>3753710.39</v>
      </c>
      <c r="E11" s="34">
        <f t="shared" si="0"/>
        <v>121.49951124555996</v>
      </c>
      <c r="F11" s="35">
        <v>2466024</v>
      </c>
      <c r="G11" s="35">
        <v>1945666.29</v>
      </c>
      <c r="H11" s="36">
        <f t="shared" si="1"/>
        <v>78.89891947523626</v>
      </c>
      <c r="I11" s="37">
        <v>681407</v>
      </c>
      <c r="J11" s="37">
        <v>657424.82</v>
      </c>
      <c r="K11" s="36">
        <f t="shared" si="2"/>
        <v>96.48049110150026</v>
      </c>
      <c r="L11" s="38"/>
      <c r="M11" s="38"/>
      <c r="N11" s="36"/>
      <c r="O11" s="38">
        <v>898557</v>
      </c>
      <c r="P11" s="38">
        <v>731668.01</v>
      </c>
      <c r="Q11" s="36">
        <f t="shared" si="3"/>
        <v>81.42700017917616</v>
      </c>
      <c r="R11" s="39"/>
      <c r="S11" s="39"/>
      <c r="T11" s="36"/>
      <c r="U11" s="38">
        <v>491801</v>
      </c>
      <c r="V11" s="38">
        <v>277045.94</v>
      </c>
      <c r="W11" s="36">
        <f t="shared" si="4"/>
        <v>56.33293547593438</v>
      </c>
      <c r="X11" s="38">
        <v>368255</v>
      </c>
      <c r="Y11" s="38">
        <v>270203.89</v>
      </c>
      <c r="Z11" s="40">
        <f>Y11/X11*100</f>
        <v>73.37412662421421</v>
      </c>
    </row>
    <row r="12" spans="1:26" ht="25.5">
      <c r="A12" s="7"/>
      <c r="B12" s="41" t="s">
        <v>18</v>
      </c>
      <c r="C12" s="32">
        <v>3699271</v>
      </c>
      <c r="D12" s="33">
        <v>3760252.34</v>
      </c>
      <c r="E12" s="42">
        <f t="shared" si="0"/>
        <v>101.64846911729364</v>
      </c>
      <c r="F12" s="35">
        <v>3619061</v>
      </c>
      <c r="G12" s="35">
        <v>2459654.8</v>
      </c>
      <c r="H12" s="43">
        <f t="shared" si="1"/>
        <v>67.96389450191637</v>
      </c>
      <c r="I12" s="37">
        <v>905302</v>
      </c>
      <c r="J12" s="37">
        <v>646794.7</v>
      </c>
      <c r="K12" s="43">
        <f t="shared" si="2"/>
        <v>71.44518624724124</v>
      </c>
      <c r="L12" s="44"/>
      <c r="M12" s="44"/>
      <c r="N12" s="43"/>
      <c r="O12" s="45">
        <v>713682</v>
      </c>
      <c r="P12" s="45">
        <v>647148.05</v>
      </c>
      <c r="Q12" s="43">
        <f t="shared" si="3"/>
        <v>90.67736751102032</v>
      </c>
      <c r="R12" s="46"/>
      <c r="S12" s="46"/>
      <c r="T12" s="43"/>
      <c r="U12" s="45">
        <v>575628</v>
      </c>
      <c r="V12" s="45">
        <v>211939.56</v>
      </c>
      <c r="W12" s="43">
        <f t="shared" si="4"/>
        <v>36.81884133502887</v>
      </c>
      <c r="X12" s="45">
        <v>336549</v>
      </c>
      <c r="Y12" s="45">
        <v>212232.53</v>
      </c>
      <c r="Z12" s="47">
        <f>Y12/X12*100</f>
        <v>63.061405619984015</v>
      </c>
    </row>
    <row r="13" spans="1:26" ht="25.5">
      <c r="A13" s="7"/>
      <c r="B13" s="41" t="s">
        <v>19</v>
      </c>
      <c r="C13" s="32">
        <v>6144320</v>
      </c>
      <c r="D13" s="33">
        <v>7062887.34</v>
      </c>
      <c r="E13" s="42">
        <f t="shared" si="0"/>
        <v>114.949861660851</v>
      </c>
      <c r="F13" s="35">
        <v>6576743</v>
      </c>
      <c r="G13" s="35">
        <v>5964333.8100000005</v>
      </c>
      <c r="H13" s="43">
        <f t="shared" si="1"/>
        <v>90.68826028324355</v>
      </c>
      <c r="I13" s="37">
        <v>1509347</v>
      </c>
      <c r="J13" s="37">
        <v>1395116.49</v>
      </c>
      <c r="K13" s="43">
        <f t="shared" si="2"/>
        <v>92.4317926891563</v>
      </c>
      <c r="L13" s="48"/>
      <c r="M13" s="48"/>
      <c r="N13" s="43"/>
      <c r="O13" s="45">
        <v>1703444</v>
      </c>
      <c r="P13" s="45">
        <v>1440451.3</v>
      </c>
      <c r="Q13" s="43">
        <f t="shared" si="3"/>
        <v>84.56111853398176</v>
      </c>
      <c r="R13" s="46"/>
      <c r="S13" s="46"/>
      <c r="T13" s="43"/>
      <c r="U13" s="45">
        <v>3141715</v>
      </c>
      <c r="V13" s="45">
        <v>2915867.62</v>
      </c>
      <c r="W13" s="43">
        <f t="shared" si="4"/>
        <v>92.81133457363255</v>
      </c>
      <c r="X13" s="45"/>
      <c r="Y13" s="45"/>
      <c r="Z13" s="47"/>
    </row>
    <row r="14" spans="1:26" ht="25.5">
      <c r="A14" s="7"/>
      <c r="B14" s="41" t="s">
        <v>20</v>
      </c>
      <c r="C14" s="32">
        <v>4073715</v>
      </c>
      <c r="D14" s="33">
        <v>4993422.34</v>
      </c>
      <c r="E14" s="42">
        <f t="shared" si="0"/>
        <v>122.57662453068023</v>
      </c>
      <c r="F14" s="35">
        <v>4852415</v>
      </c>
      <c r="G14" s="35">
        <v>3613479.32</v>
      </c>
      <c r="H14" s="43">
        <f t="shared" si="1"/>
        <v>74.46764796498239</v>
      </c>
      <c r="I14" s="37">
        <v>921360</v>
      </c>
      <c r="J14" s="37">
        <v>730124.71</v>
      </c>
      <c r="K14" s="43">
        <f t="shared" si="2"/>
        <v>79.24423786576365</v>
      </c>
      <c r="L14" s="45">
        <v>277678</v>
      </c>
      <c r="M14" s="45">
        <v>207220.32</v>
      </c>
      <c r="N14" s="43">
        <f>M14/L14*100</f>
        <v>74.62612090262823</v>
      </c>
      <c r="O14" s="45">
        <v>1847881</v>
      </c>
      <c r="P14" s="45">
        <v>1485253.89</v>
      </c>
      <c r="Q14" s="43">
        <f t="shared" si="3"/>
        <v>80.37605722446412</v>
      </c>
      <c r="R14" s="46"/>
      <c r="S14" s="46"/>
      <c r="T14" s="43"/>
      <c r="U14" s="45">
        <v>796777</v>
      </c>
      <c r="V14" s="45">
        <v>317382.35</v>
      </c>
      <c r="W14" s="43">
        <f t="shared" si="4"/>
        <v>39.83327204475028</v>
      </c>
      <c r="X14" s="45">
        <v>470033</v>
      </c>
      <c r="Y14" s="45">
        <v>359860.39</v>
      </c>
      <c r="Z14" s="47">
        <f>Y14/X14*100</f>
        <v>76.56066488948649</v>
      </c>
    </row>
    <row r="15" spans="1:26" ht="25.5">
      <c r="A15" s="7"/>
      <c r="B15" s="41" t="s">
        <v>21</v>
      </c>
      <c r="C15" s="32">
        <v>1285747</v>
      </c>
      <c r="D15" s="33">
        <v>1301082.53</v>
      </c>
      <c r="E15" s="42">
        <f t="shared" si="0"/>
        <v>101.19273309601344</v>
      </c>
      <c r="F15" s="35">
        <v>1303239</v>
      </c>
      <c r="G15" s="35">
        <v>1136522.51</v>
      </c>
      <c r="H15" s="43">
        <f t="shared" si="1"/>
        <v>87.20752755250571</v>
      </c>
      <c r="I15" s="37">
        <v>203414</v>
      </c>
      <c r="J15" s="37">
        <v>189443.06</v>
      </c>
      <c r="K15" s="43">
        <f t="shared" si="2"/>
        <v>93.13177067458483</v>
      </c>
      <c r="L15" s="49"/>
      <c r="M15" s="50"/>
      <c r="N15" s="51"/>
      <c r="O15" s="45">
        <v>341762</v>
      </c>
      <c r="P15" s="45">
        <v>293318.31</v>
      </c>
      <c r="Q15" s="43">
        <f t="shared" si="3"/>
        <v>85.8253141074783</v>
      </c>
      <c r="R15" s="46"/>
      <c r="S15" s="46"/>
      <c r="T15" s="43"/>
      <c r="U15" s="45">
        <v>91534</v>
      </c>
      <c r="V15" s="45">
        <v>21935.25</v>
      </c>
      <c r="W15" s="43">
        <f t="shared" si="4"/>
        <v>23.964046146786984</v>
      </c>
      <c r="X15" s="45">
        <v>161234</v>
      </c>
      <c r="Y15" s="45">
        <v>130498.56</v>
      </c>
      <c r="Z15" s="47">
        <f>Y15/X15*100</f>
        <v>80.93737052978899</v>
      </c>
    </row>
    <row r="16" spans="1:26" ht="25.5">
      <c r="A16" s="7"/>
      <c r="B16" s="41" t="s">
        <v>22</v>
      </c>
      <c r="C16" s="32">
        <v>1652845</v>
      </c>
      <c r="D16" s="33">
        <v>1801253.31</v>
      </c>
      <c r="E16" s="42">
        <f t="shared" si="0"/>
        <v>108.97896112460637</v>
      </c>
      <c r="F16" s="35">
        <v>2361125</v>
      </c>
      <c r="G16" s="35">
        <v>1784943.76</v>
      </c>
      <c r="H16" s="43">
        <f t="shared" si="1"/>
        <v>75.59717338133305</v>
      </c>
      <c r="I16" s="37">
        <v>520797</v>
      </c>
      <c r="J16" s="37">
        <v>399259.14</v>
      </c>
      <c r="K16" s="43">
        <f t="shared" si="2"/>
        <v>76.66310289805817</v>
      </c>
      <c r="L16" s="49"/>
      <c r="M16" s="50"/>
      <c r="N16" s="52"/>
      <c r="O16" s="53"/>
      <c r="P16" s="53"/>
      <c r="Q16" s="43"/>
      <c r="R16" s="46"/>
      <c r="S16" s="46"/>
      <c r="T16" s="43"/>
      <c r="U16" s="45">
        <v>841100</v>
      </c>
      <c r="V16" s="45">
        <v>458988.8</v>
      </c>
      <c r="W16" s="43">
        <f t="shared" si="4"/>
        <v>54.570063012721434</v>
      </c>
      <c r="X16" s="45">
        <v>138516</v>
      </c>
      <c r="Y16" s="45">
        <v>79414.15</v>
      </c>
      <c r="Z16" s="47">
        <f>Y16/X16*100</f>
        <v>57.3321132576742</v>
      </c>
    </row>
    <row r="17" spans="1:26" ht="26.25" thickBot="1">
      <c r="A17" s="54"/>
      <c r="B17" s="55" t="s">
        <v>23</v>
      </c>
      <c r="C17" s="32">
        <v>13143873</v>
      </c>
      <c r="D17" s="33">
        <v>12997134.49</v>
      </c>
      <c r="E17" s="56">
        <f t="shared" si="0"/>
        <v>98.88359762757902</v>
      </c>
      <c r="F17" s="35">
        <v>13001886</v>
      </c>
      <c r="G17" s="35">
        <v>7085454.26</v>
      </c>
      <c r="H17" s="57">
        <f t="shared" si="1"/>
        <v>54.49558825542694</v>
      </c>
      <c r="I17" s="58">
        <v>2212967</v>
      </c>
      <c r="J17" s="58">
        <v>1099489.47</v>
      </c>
      <c r="K17" s="57">
        <f t="shared" si="2"/>
        <v>49.68395235898231</v>
      </c>
      <c r="L17" s="59"/>
      <c r="M17" s="60"/>
      <c r="N17" s="61"/>
      <c r="O17" s="62">
        <v>3770029</v>
      </c>
      <c r="P17" s="62">
        <v>2703629.18</v>
      </c>
      <c r="Q17" s="57">
        <f>P17/O17*100</f>
        <v>71.71375021253152</v>
      </c>
      <c r="R17" s="63"/>
      <c r="S17" s="63"/>
      <c r="T17" s="57"/>
      <c r="U17" s="62">
        <v>5367969</v>
      </c>
      <c r="V17" s="62">
        <v>2155637.48</v>
      </c>
      <c r="W17" s="57">
        <f t="shared" si="4"/>
        <v>40.15741298058912</v>
      </c>
      <c r="X17" s="62">
        <v>1090921</v>
      </c>
      <c r="Y17" s="62">
        <v>673217.28</v>
      </c>
      <c r="Z17" s="64">
        <f>Y17/X17*100</f>
        <v>61.71091032256232</v>
      </c>
    </row>
    <row r="18" spans="1:26" ht="26.25" thickBot="1">
      <c r="A18" s="65"/>
      <c r="B18" s="66" t="s">
        <v>24</v>
      </c>
      <c r="C18" s="67">
        <f>SUM(C11:C17)</f>
        <v>33089257</v>
      </c>
      <c r="D18" s="68">
        <f>SUM(D11:D17)</f>
        <v>35669742.74</v>
      </c>
      <c r="E18" s="69">
        <f t="shared" si="0"/>
        <v>107.79856054187013</v>
      </c>
      <c r="F18" s="70">
        <f>SUM(F11:F17)</f>
        <v>34180493</v>
      </c>
      <c r="G18" s="70">
        <f>SUM(G11:G17)</f>
        <v>23990054.75</v>
      </c>
      <c r="H18" s="71">
        <f t="shared" si="1"/>
        <v>70.18639184051558</v>
      </c>
      <c r="I18" s="70">
        <f>SUM(I11:I17)</f>
        <v>6954594</v>
      </c>
      <c r="J18" s="70">
        <f>SUM(J11:J17)</f>
        <v>5117652.39</v>
      </c>
      <c r="K18" s="71">
        <f t="shared" si="2"/>
        <v>73.58664488538079</v>
      </c>
      <c r="L18" s="72">
        <f>SUM(L11:L17)</f>
        <v>277678</v>
      </c>
      <c r="M18" s="70">
        <f>SUM(M11:M17)</f>
        <v>207220.32</v>
      </c>
      <c r="N18" s="71">
        <f>M18/L18*100</f>
        <v>74.62612090262823</v>
      </c>
      <c r="O18" s="70">
        <f>SUM(O11:O17)</f>
        <v>9275355</v>
      </c>
      <c r="P18" s="70">
        <f>SUM(P11:P17)</f>
        <v>7301468.74</v>
      </c>
      <c r="Q18" s="71">
        <f>P18/O18*100</f>
        <v>78.71902196735327</v>
      </c>
      <c r="R18" s="73">
        <f>SUM(R11:R17)</f>
        <v>0</v>
      </c>
      <c r="S18" s="73">
        <f>SUM(S11:S17)</f>
        <v>0</v>
      </c>
      <c r="T18" s="71"/>
      <c r="U18" s="70">
        <f>SUM(U11:U17)</f>
        <v>11306524</v>
      </c>
      <c r="V18" s="70">
        <f>SUM(V11:V17)</f>
        <v>6358797</v>
      </c>
      <c r="W18" s="71">
        <f t="shared" si="4"/>
        <v>56.24006989239133</v>
      </c>
      <c r="X18" s="70">
        <f>SUM(X11:X17)</f>
        <v>2565508</v>
      </c>
      <c r="Y18" s="70">
        <f>SUM(Y11:Y17)</f>
        <v>1725426.8</v>
      </c>
      <c r="Z18" s="30">
        <f>Y18/X18*100</f>
        <v>67.2547815091592</v>
      </c>
    </row>
    <row r="19" spans="1:26" ht="25.5">
      <c r="A19" s="7"/>
      <c r="B19" s="31" t="s">
        <v>25</v>
      </c>
      <c r="C19" s="74">
        <v>786568</v>
      </c>
      <c r="D19" s="75">
        <v>835631.33</v>
      </c>
      <c r="E19" s="76">
        <f t="shared" si="0"/>
        <v>106.23764633191281</v>
      </c>
      <c r="F19" s="77">
        <v>835021</v>
      </c>
      <c r="G19" s="77">
        <v>278337.57</v>
      </c>
      <c r="H19" s="36">
        <f t="shared" si="1"/>
        <v>33.33300240353237</v>
      </c>
      <c r="I19" s="78">
        <v>334921</v>
      </c>
      <c r="J19" s="78">
        <v>278337.57</v>
      </c>
      <c r="K19" s="36">
        <f t="shared" si="2"/>
        <v>83.10543979027891</v>
      </c>
      <c r="L19" s="79"/>
      <c r="M19" s="80"/>
      <c r="N19" s="81"/>
      <c r="O19" s="82"/>
      <c r="P19" s="82"/>
      <c r="Q19" s="36"/>
      <c r="R19" s="83"/>
      <c r="S19" s="83"/>
      <c r="T19" s="36"/>
      <c r="U19" s="38">
        <v>100</v>
      </c>
      <c r="V19" s="38">
        <v>0</v>
      </c>
      <c r="W19" s="36"/>
      <c r="X19" s="84"/>
      <c r="Y19" s="84"/>
      <c r="Z19" s="40"/>
    </row>
    <row r="20" spans="1:26" ht="25.5">
      <c r="A20" s="7"/>
      <c r="B20" s="41" t="s">
        <v>26</v>
      </c>
      <c r="C20" s="74">
        <v>1258497</v>
      </c>
      <c r="D20" s="75">
        <v>1318045.84</v>
      </c>
      <c r="E20" s="85">
        <f t="shared" si="0"/>
        <v>104.73174270578318</v>
      </c>
      <c r="F20" s="77">
        <v>1316692</v>
      </c>
      <c r="G20" s="77">
        <v>962589.53</v>
      </c>
      <c r="H20" s="43">
        <f t="shared" si="1"/>
        <v>73.10665896048583</v>
      </c>
      <c r="I20" s="78">
        <v>393841</v>
      </c>
      <c r="J20" s="78">
        <v>314236.17</v>
      </c>
      <c r="K20" s="43">
        <f t="shared" si="2"/>
        <v>79.78757163423818</v>
      </c>
      <c r="L20" s="86"/>
      <c r="M20" s="50"/>
      <c r="N20" s="52"/>
      <c r="O20" s="45">
        <v>622879</v>
      </c>
      <c r="P20" s="45">
        <v>443780.08</v>
      </c>
      <c r="Q20" s="43">
        <f>P20/O20*100</f>
        <v>71.24659524562556</v>
      </c>
      <c r="R20" s="46"/>
      <c r="S20" s="46"/>
      <c r="T20" s="43"/>
      <c r="U20" s="45">
        <v>28500</v>
      </c>
      <c r="V20" s="45">
        <v>23476.03</v>
      </c>
      <c r="W20" s="43">
        <f aca="true" t="shared" si="5" ref="W20:W27">V20/U20*100</f>
        <v>82.3720350877193</v>
      </c>
      <c r="X20" s="45">
        <v>248132</v>
      </c>
      <c r="Y20" s="45">
        <v>160105.3</v>
      </c>
      <c r="Z20" s="47">
        <f aca="true" t="shared" si="6" ref="Z20:Z29">Y20/X20*100</f>
        <v>64.52424515983428</v>
      </c>
    </row>
    <row r="21" spans="1:26" ht="25.5">
      <c r="A21" s="7"/>
      <c r="B21" s="41" t="s">
        <v>27</v>
      </c>
      <c r="C21" s="74">
        <v>501149</v>
      </c>
      <c r="D21" s="75">
        <v>481309.88</v>
      </c>
      <c r="E21" s="85">
        <f t="shared" si="0"/>
        <v>96.04127315429145</v>
      </c>
      <c r="F21" s="77">
        <v>599949</v>
      </c>
      <c r="G21" s="77">
        <v>386191.47</v>
      </c>
      <c r="H21" s="43">
        <f t="shared" si="1"/>
        <v>64.37071651090342</v>
      </c>
      <c r="I21" s="78">
        <v>268160</v>
      </c>
      <c r="J21" s="78">
        <v>198520.64</v>
      </c>
      <c r="K21" s="43">
        <f t="shared" si="2"/>
        <v>74.03066825775657</v>
      </c>
      <c r="L21" s="86"/>
      <c r="M21" s="50"/>
      <c r="N21" s="52"/>
      <c r="O21" s="53"/>
      <c r="P21" s="53"/>
      <c r="Q21" s="43"/>
      <c r="R21" s="46"/>
      <c r="S21" s="46"/>
      <c r="T21" s="43"/>
      <c r="U21" s="45">
        <v>16150</v>
      </c>
      <c r="V21" s="45">
        <v>14181.9</v>
      </c>
      <c r="W21" s="43">
        <f t="shared" si="5"/>
        <v>87.81362229102166</v>
      </c>
      <c r="X21" s="45">
        <v>315639</v>
      </c>
      <c r="Y21" s="45">
        <v>173488.93</v>
      </c>
      <c r="Z21" s="47">
        <f t="shared" si="6"/>
        <v>54.964351680242295</v>
      </c>
    </row>
    <row r="22" spans="1:26" ht="25.5">
      <c r="A22" s="7"/>
      <c r="B22" s="41" t="s">
        <v>28</v>
      </c>
      <c r="C22" s="74">
        <v>866837</v>
      </c>
      <c r="D22" s="75">
        <v>825031.26</v>
      </c>
      <c r="E22" s="85">
        <f t="shared" si="0"/>
        <v>95.17720863322631</v>
      </c>
      <c r="F22" s="77">
        <v>999492</v>
      </c>
      <c r="G22" s="77">
        <v>472244.17</v>
      </c>
      <c r="H22" s="43">
        <f t="shared" si="1"/>
        <v>47.24841919695205</v>
      </c>
      <c r="I22" s="78">
        <v>427768</v>
      </c>
      <c r="J22" s="78">
        <v>327027.25</v>
      </c>
      <c r="K22" s="43">
        <f t="shared" si="2"/>
        <v>76.44967599259411</v>
      </c>
      <c r="L22" s="86"/>
      <c r="M22" s="50"/>
      <c r="N22" s="52"/>
      <c r="O22" s="45"/>
      <c r="P22" s="45"/>
      <c r="Q22" s="43"/>
      <c r="R22" s="46"/>
      <c r="S22" s="46"/>
      <c r="T22" s="43"/>
      <c r="U22" s="45">
        <v>379813</v>
      </c>
      <c r="V22" s="45">
        <v>43836.38</v>
      </c>
      <c r="W22" s="43">
        <f t="shared" si="5"/>
        <v>11.541569140603402</v>
      </c>
      <c r="X22" s="45">
        <v>173327</v>
      </c>
      <c r="Y22" s="45">
        <v>86316.99</v>
      </c>
      <c r="Z22" s="47">
        <f t="shared" si="6"/>
        <v>49.800083079958696</v>
      </c>
    </row>
    <row r="23" spans="1:26" ht="27.75" customHeight="1">
      <c r="A23" s="7"/>
      <c r="B23" s="41" t="s">
        <v>29</v>
      </c>
      <c r="C23" s="74">
        <v>894157</v>
      </c>
      <c r="D23" s="75">
        <v>972440.86</v>
      </c>
      <c r="E23" s="85">
        <f t="shared" si="0"/>
        <v>108.7550463732879</v>
      </c>
      <c r="F23" s="77">
        <v>1067528</v>
      </c>
      <c r="G23" s="77">
        <v>842969.78</v>
      </c>
      <c r="H23" s="43">
        <f t="shared" si="1"/>
        <v>78.9646529177689</v>
      </c>
      <c r="I23" s="78">
        <v>593940</v>
      </c>
      <c r="J23" s="78">
        <v>448155.3</v>
      </c>
      <c r="K23" s="43">
        <f t="shared" si="2"/>
        <v>75.45464188301848</v>
      </c>
      <c r="L23" s="86"/>
      <c r="M23" s="50"/>
      <c r="N23" s="52"/>
      <c r="O23" s="45"/>
      <c r="P23" s="45"/>
      <c r="Q23" s="43"/>
      <c r="R23" s="46"/>
      <c r="S23" s="46"/>
      <c r="T23" s="43"/>
      <c r="U23" s="45">
        <v>282055</v>
      </c>
      <c r="V23" s="45">
        <v>245391.5</v>
      </c>
      <c r="W23" s="43">
        <f t="shared" si="5"/>
        <v>87.00129407385084</v>
      </c>
      <c r="X23" s="45">
        <v>161533</v>
      </c>
      <c r="Y23" s="45">
        <v>129082.98</v>
      </c>
      <c r="Z23" s="47">
        <f t="shared" si="6"/>
        <v>79.91121318863638</v>
      </c>
    </row>
    <row r="24" spans="1:30" ht="25.5">
      <c r="A24" s="7"/>
      <c r="B24" s="41" t="s">
        <v>30</v>
      </c>
      <c r="C24" s="74">
        <v>994606</v>
      </c>
      <c r="D24" s="75">
        <v>1003961.71</v>
      </c>
      <c r="E24" s="85">
        <f t="shared" si="0"/>
        <v>100.94064483825755</v>
      </c>
      <c r="F24" s="77">
        <v>1176847</v>
      </c>
      <c r="G24" s="77">
        <v>1101951.53</v>
      </c>
      <c r="H24" s="43">
        <f t="shared" si="1"/>
        <v>93.63592123700022</v>
      </c>
      <c r="I24" s="78">
        <v>431684</v>
      </c>
      <c r="J24" s="78">
        <v>384414.66</v>
      </c>
      <c r="K24" s="43">
        <f t="shared" si="2"/>
        <v>89.05001343575393</v>
      </c>
      <c r="L24" s="86"/>
      <c r="M24" s="50"/>
      <c r="N24" s="52"/>
      <c r="O24" s="53"/>
      <c r="P24" s="53"/>
      <c r="Q24" s="43"/>
      <c r="R24" s="46"/>
      <c r="S24" s="46"/>
      <c r="T24" s="43"/>
      <c r="U24" s="45">
        <v>34788</v>
      </c>
      <c r="V24" s="45">
        <v>27250</v>
      </c>
      <c r="W24" s="43">
        <f t="shared" si="5"/>
        <v>78.3316086006669</v>
      </c>
      <c r="X24" s="45">
        <v>183908</v>
      </c>
      <c r="Y24" s="45">
        <v>173148.87</v>
      </c>
      <c r="Z24" s="47">
        <f t="shared" si="6"/>
        <v>94.1497215999304</v>
      </c>
      <c r="AD24" s="87"/>
    </row>
    <row r="25" spans="1:26" ht="26.25" thickBot="1">
      <c r="A25" s="54"/>
      <c r="B25" s="55" t="s">
        <v>31</v>
      </c>
      <c r="C25" s="74">
        <v>7338136</v>
      </c>
      <c r="D25" s="75">
        <v>8265514.680000001</v>
      </c>
      <c r="E25" s="88">
        <f t="shared" si="0"/>
        <v>112.63779630140407</v>
      </c>
      <c r="F25" s="77">
        <v>9925296</v>
      </c>
      <c r="G25" s="77">
        <v>6094089.29</v>
      </c>
      <c r="H25" s="57">
        <f t="shared" si="1"/>
        <v>61.399572264645805</v>
      </c>
      <c r="I25" s="78">
        <v>1372115</v>
      </c>
      <c r="J25" s="78">
        <v>841888.51</v>
      </c>
      <c r="K25" s="57">
        <f t="shared" si="2"/>
        <v>61.356993400698926</v>
      </c>
      <c r="L25" s="89"/>
      <c r="M25" s="60"/>
      <c r="N25" s="61"/>
      <c r="O25" s="62">
        <v>3020791</v>
      </c>
      <c r="P25" s="62">
        <v>1382485.5</v>
      </c>
      <c r="Q25" s="57">
        <f>P25/O25*100</f>
        <v>45.765678592130335</v>
      </c>
      <c r="R25" s="63"/>
      <c r="S25" s="63"/>
      <c r="T25" s="57"/>
      <c r="U25" s="62">
        <v>5226445</v>
      </c>
      <c r="V25" s="62">
        <v>3735382.33</v>
      </c>
      <c r="W25" s="57">
        <f t="shared" si="5"/>
        <v>71.47080529882167</v>
      </c>
      <c r="X25" s="62">
        <v>126885</v>
      </c>
      <c r="Y25" s="62">
        <v>84332.95</v>
      </c>
      <c r="Z25" s="64">
        <f t="shared" si="6"/>
        <v>66.46408164873704</v>
      </c>
    </row>
    <row r="26" spans="1:26" ht="37.5" customHeight="1" thickBot="1">
      <c r="A26" s="7"/>
      <c r="B26" s="66" t="s">
        <v>32</v>
      </c>
      <c r="C26" s="67">
        <f>SUM(C19:C25)</f>
        <v>12639950</v>
      </c>
      <c r="D26" s="70">
        <f>SUM(D19:D25)</f>
        <v>13701935.56</v>
      </c>
      <c r="E26" s="90">
        <f t="shared" si="0"/>
        <v>108.40181772870937</v>
      </c>
      <c r="F26" s="67">
        <f>SUM(F19:F25)</f>
        <v>15920825</v>
      </c>
      <c r="G26" s="70">
        <f>SUM(G19:G25)</f>
        <v>10138373.34</v>
      </c>
      <c r="H26" s="71">
        <f t="shared" si="1"/>
        <v>63.67994962572605</v>
      </c>
      <c r="I26" s="70">
        <f>SUM(I19:I25)</f>
        <v>3822429</v>
      </c>
      <c r="J26" s="70">
        <f>SUM(J19:J25)</f>
        <v>2792580.0999999996</v>
      </c>
      <c r="K26" s="71">
        <f t="shared" si="2"/>
        <v>73.0577363242064</v>
      </c>
      <c r="L26" s="73">
        <f>SUM(L19:L25)</f>
        <v>0</v>
      </c>
      <c r="M26" s="73">
        <f>SUM(M19:M25)</f>
        <v>0</v>
      </c>
      <c r="N26" s="72">
        <f>SUM(N19:N25)</f>
        <v>0</v>
      </c>
      <c r="O26" s="70">
        <f>SUM(O19:O25)</f>
        <v>3643670</v>
      </c>
      <c r="P26" s="70">
        <f>SUM(P19:P25)</f>
        <v>1826265.58</v>
      </c>
      <c r="Q26" s="71">
        <f>P26/O26*100</f>
        <v>50.12159663196722</v>
      </c>
      <c r="R26" s="73"/>
      <c r="S26" s="73"/>
      <c r="T26" s="71"/>
      <c r="U26" s="70">
        <f>SUM(U19:U25)</f>
        <v>5967851</v>
      </c>
      <c r="V26" s="70">
        <f>SUM(V19:V25)</f>
        <v>4089518.14</v>
      </c>
      <c r="W26" s="71">
        <f t="shared" si="5"/>
        <v>68.52580836887516</v>
      </c>
      <c r="X26" s="70">
        <f>SUM(X19:X25)</f>
        <v>1209424</v>
      </c>
      <c r="Y26" s="70">
        <f>SUM(Y19:Y25)</f>
        <v>806476.0199999999</v>
      </c>
      <c r="Z26" s="30">
        <f t="shared" si="6"/>
        <v>66.68265389143923</v>
      </c>
    </row>
    <row r="27" spans="1:26" ht="22.5" customHeight="1" thickBot="1">
      <c r="A27" s="7"/>
      <c r="B27" s="91" t="s">
        <v>33</v>
      </c>
      <c r="C27" s="67">
        <f>C10+C18+C26</f>
        <v>65211543</v>
      </c>
      <c r="D27" s="70">
        <f>D10+D18+D26</f>
        <v>71319657.2</v>
      </c>
      <c r="E27" s="69">
        <f t="shared" si="0"/>
        <v>109.36661504850453</v>
      </c>
      <c r="F27" s="67">
        <f>F10+F18+F26</f>
        <v>68487598</v>
      </c>
      <c r="G27" s="70">
        <f>G10+G18+G26</f>
        <v>48926493.21000001</v>
      </c>
      <c r="H27" s="92">
        <f t="shared" si="1"/>
        <v>71.4384715463375</v>
      </c>
      <c r="I27" s="70">
        <f>I10+I18+I26</f>
        <v>14086971</v>
      </c>
      <c r="J27" s="70">
        <f>J10+J18+J26</f>
        <v>10087991.799999999</v>
      </c>
      <c r="K27" s="92">
        <f t="shared" si="2"/>
        <v>71.61221386769377</v>
      </c>
      <c r="L27" s="70">
        <f>L10+L18+L26</f>
        <v>277678</v>
      </c>
      <c r="M27" s="70">
        <f>M10+M18+M26</f>
        <v>207220.32</v>
      </c>
      <c r="N27" s="93">
        <f>N10+N18+N26</f>
        <v>74.62612090262823</v>
      </c>
      <c r="O27" s="70">
        <f>O10+O18+O26</f>
        <v>19590197</v>
      </c>
      <c r="P27" s="70">
        <f>P10+P18+P26</f>
        <v>14484397.82</v>
      </c>
      <c r="Q27" s="92">
        <f>P27/O27*100</f>
        <v>73.93696867877337</v>
      </c>
      <c r="R27" s="70"/>
      <c r="S27" s="70"/>
      <c r="T27" s="94"/>
      <c r="U27" s="70">
        <f>U10+U18+U26</f>
        <v>24848535</v>
      </c>
      <c r="V27" s="70">
        <f>V10+V18+V26</f>
        <v>17016331.57</v>
      </c>
      <c r="W27" s="92">
        <f t="shared" si="5"/>
        <v>68.48022054418902</v>
      </c>
      <c r="X27" s="70">
        <f>X10+X18+X26</f>
        <v>3774932</v>
      </c>
      <c r="Y27" s="70">
        <f>Y10+Y18+Y26</f>
        <v>2531902.82</v>
      </c>
      <c r="Z27" s="95">
        <f t="shared" si="6"/>
        <v>67.07148155251538</v>
      </c>
    </row>
    <row r="28" spans="1:26" ht="28.5" customHeight="1" thickBot="1">
      <c r="A28" s="96"/>
      <c r="B28" s="97" t="s">
        <v>34</v>
      </c>
      <c r="C28" s="98">
        <v>238081800</v>
      </c>
      <c r="D28" s="99">
        <v>241621756.28</v>
      </c>
      <c r="E28" s="100">
        <f t="shared" si="0"/>
        <v>101.486865556292</v>
      </c>
      <c r="F28" s="101">
        <v>244119542</v>
      </c>
      <c r="G28" s="102">
        <v>218325697.48999992</v>
      </c>
      <c r="H28" s="92">
        <f t="shared" si="1"/>
        <v>89.43392884540145</v>
      </c>
      <c r="I28" s="103">
        <v>1310250</v>
      </c>
      <c r="J28" s="103">
        <v>990999.04</v>
      </c>
      <c r="K28" s="92">
        <f t="shared" si="2"/>
        <v>75.63434764357947</v>
      </c>
      <c r="L28" s="104"/>
      <c r="M28" s="105"/>
      <c r="N28" s="106"/>
      <c r="O28" s="104">
        <v>61751133</v>
      </c>
      <c r="P28" s="105">
        <v>53364147.70000001</v>
      </c>
      <c r="Q28" s="92">
        <f>P28/O28*100</f>
        <v>86.41808677421353</v>
      </c>
      <c r="R28" s="104">
        <v>34788918</v>
      </c>
      <c r="S28" s="105">
        <v>29914994.249999993</v>
      </c>
      <c r="T28" s="92">
        <f>S28/R28*100</f>
        <v>85.99001052576568</v>
      </c>
      <c r="U28" s="104"/>
      <c r="V28" s="105"/>
      <c r="W28" s="92"/>
      <c r="X28" s="104">
        <v>7280116</v>
      </c>
      <c r="Y28" s="105">
        <v>6076878.29</v>
      </c>
      <c r="Z28" s="95">
        <f t="shared" si="6"/>
        <v>83.47227283191641</v>
      </c>
    </row>
    <row r="29" spans="1:26" ht="24.75" customHeight="1" thickBot="1">
      <c r="A29" s="54"/>
      <c r="B29" s="107" t="s">
        <v>35</v>
      </c>
      <c r="C29" s="108">
        <f>C27+C28</f>
        <v>303293343</v>
      </c>
      <c r="D29" s="109">
        <f>D27+D28</f>
        <v>312941413.48</v>
      </c>
      <c r="E29" s="69">
        <f t="shared" si="0"/>
        <v>103.1811019604212</v>
      </c>
      <c r="F29" s="108">
        <f>F27+F28</f>
        <v>312607140</v>
      </c>
      <c r="G29" s="109">
        <f>G27+G28</f>
        <v>267252190.69999993</v>
      </c>
      <c r="H29" s="71">
        <f t="shared" si="1"/>
        <v>85.49139047175952</v>
      </c>
      <c r="I29" s="108">
        <f>I27+I28</f>
        <v>15397221</v>
      </c>
      <c r="J29" s="108">
        <f>J27+J28</f>
        <v>11078990.84</v>
      </c>
      <c r="K29" s="71">
        <f t="shared" si="2"/>
        <v>71.95448347464779</v>
      </c>
      <c r="L29" s="109">
        <f>L27+L28</f>
        <v>277678</v>
      </c>
      <c r="M29" s="109">
        <f>M27+M28</f>
        <v>207220.32</v>
      </c>
      <c r="N29" s="23">
        <f>N27+N28</f>
        <v>74.62612090262823</v>
      </c>
      <c r="O29" s="109">
        <f>O27+O28</f>
        <v>81341330</v>
      </c>
      <c r="P29" s="109">
        <f>P27+P28</f>
        <v>67848545.52000001</v>
      </c>
      <c r="Q29" s="71">
        <f>P29/O29*100</f>
        <v>83.4121417980257</v>
      </c>
      <c r="R29" s="109">
        <f>R27+R28</f>
        <v>34788918</v>
      </c>
      <c r="S29" s="109">
        <f>S27+S28</f>
        <v>29914994.249999993</v>
      </c>
      <c r="T29" s="71">
        <f>S29/R29*100</f>
        <v>85.99001052576568</v>
      </c>
      <c r="U29" s="109">
        <f>U27+U28</f>
        <v>24848535</v>
      </c>
      <c r="V29" s="109">
        <f>V27+V28</f>
        <v>17016331.57</v>
      </c>
      <c r="W29" s="71">
        <f>V29/U29*100</f>
        <v>68.48022054418902</v>
      </c>
      <c r="X29" s="109">
        <f>X27+X28</f>
        <v>11055048</v>
      </c>
      <c r="Y29" s="109">
        <f>Y27+Y28</f>
        <v>8608781.11</v>
      </c>
      <c r="Z29" s="30">
        <f t="shared" si="6"/>
        <v>77.87194691511064</v>
      </c>
    </row>
    <row r="30" spans="9:25" ht="12.75">
      <c r="I30" s="110"/>
      <c r="J30" s="111"/>
      <c r="K30" s="110"/>
      <c r="L30" s="110"/>
      <c r="M30" s="110"/>
      <c r="N30" s="110"/>
      <c r="O30" s="110"/>
      <c r="P30" s="111"/>
      <c r="Q30" s="110"/>
      <c r="R30" s="110"/>
      <c r="S30" s="111"/>
      <c r="T30" s="110"/>
      <c r="U30" s="110"/>
      <c r="V30" s="110"/>
      <c r="W30" s="110"/>
      <c r="X30" s="110"/>
      <c r="Y30" s="111"/>
    </row>
    <row r="31" spans="6:8" ht="12.75">
      <c r="F31" s="1"/>
      <c r="G31" s="112"/>
      <c r="H31" s="1"/>
    </row>
    <row r="32" spans="6:8" ht="12.75">
      <c r="F32" s="1"/>
      <c r="G32" s="1"/>
      <c r="H32" s="1"/>
    </row>
    <row r="35" spans="6:8" ht="12.75">
      <c r="F35" s="111"/>
      <c r="G35" s="111"/>
      <c r="H35" s="111"/>
    </row>
    <row r="36" spans="6:7" ht="12.75">
      <c r="F36" s="111"/>
      <c r="G36" s="111"/>
    </row>
  </sheetData>
  <sheetProtection/>
  <mergeCells count="11"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Public</cp:lastModifiedBy>
  <cp:lastPrinted>2016-07-25T11:23:54Z</cp:lastPrinted>
  <dcterms:created xsi:type="dcterms:W3CDTF">2016-07-25T11:20:20Z</dcterms:created>
  <dcterms:modified xsi:type="dcterms:W3CDTF">2016-07-25T12:52:07Z</dcterms:modified>
  <cp:category/>
  <cp:version/>
  <cp:contentType/>
  <cp:contentStatus/>
</cp:coreProperties>
</file>