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<sst xmlns="http://schemas.openxmlformats.org/spreadsheetml/2006/main" count="56" uniqueCount="37">
  <si>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25 08 2015</t>
  </si>
  <si>
    <t>Інформація про надходження та використання коштів місцевих бюджетів Дергачівського району (станом на 25.08.2015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</si>
  <si>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</si>
  <si>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</si>
  <si>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</si>
  <si>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</si>
  <si>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</si>
  <si>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</si>
  <si>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</si>
  <si>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</si>
  <si>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</si>
  <si>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</si>
  <si>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січень-серпень</t>
  </si>
  <si>
    <t>виконання по доходах за січень-серпень</t>
  </si>
  <si>
    <t>%</t>
  </si>
  <si>
    <t>затерджено з урахуванням змін на 
січень-серпень</t>
  </si>
  <si>
    <t>касові видатки  за січень-серпень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</si>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</sst>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4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 wrapText="1"/>
    </xf>
    <xf numFmtId="0" fontId="4" fillId="0" borderId="30" xfId="335" applyBorder="1" applyAlignment="1">
      <alignment vertical="center"/>
      <protection/>
    </xf>
    <xf numFmtId="1" fontId="4" fillId="0" borderId="30" xfId="335" applyNumberFormat="1" applyBorder="1" applyAlignment="1">
      <alignment vertical="center"/>
      <protection/>
    </xf>
    <xf numFmtId="172" fontId="6" fillId="0" borderId="33" xfId="0" applyNumberFormat="1" applyFont="1" applyFill="1" applyBorder="1" applyAlignment="1">
      <alignment vertical="center"/>
    </xf>
    <xf numFmtId="174" fontId="4" fillId="0" borderId="17" xfId="338" applyNumberForma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74" fontId="4" fillId="0" borderId="17" xfId="334" applyNumberFormat="1" applyBorder="1" applyAlignment="1">
      <alignment vertical="center" wrapText="1"/>
      <protection/>
    </xf>
    <xf numFmtId="174" fontId="4" fillId="0" borderId="17" xfId="334" applyNumberFormat="1" applyFont="1" applyBorder="1" applyAlignment="1">
      <alignment vertical="center" wrapText="1"/>
      <protection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8" fillId="0" borderId="17" xfId="333" applyNumberFormat="1" applyFont="1" applyFill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0" fontId="4" fillId="0" borderId="35" xfId="335" applyBorder="1" applyAlignment="1">
      <alignment vertical="center"/>
      <protection/>
    </xf>
    <xf numFmtId="1" fontId="4" fillId="0" borderId="35" xfId="335" applyNumberFormat="1" applyBorder="1" applyAlignment="1">
      <alignment vertical="center"/>
      <protection/>
    </xf>
    <xf numFmtId="172" fontId="6" fillId="0" borderId="36" xfId="0" applyNumberFormat="1" applyFont="1" applyFill="1" applyBorder="1" applyAlignment="1">
      <alignment vertical="center"/>
    </xf>
    <xf numFmtId="174" fontId="4" fillId="0" borderId="35" xfId="338" applyNumberFormat="1" applyBorder="1" applyAlignment="1">
      <alignment vertical="center" wrapText="1"/>
      <protection/>
    </xf>
    <xf numFmtId="172" fontId="6" fillId="0" borderId="35" xfId="0" applyNumberFormat="1" applyFont="1" applyFill="1" applyBorder="1" applyAlignment="1">
      <alignment vertical="center"/>
    </xf>
    <xf numFmtId="174" fontId="4" fillId="0" borderId="35" xfId="334" applyNumberFormat="1" applyBorder="1" applyAlignment="1">
      <alignment vertical="center" wrapText="1"/>
      <protection/>
    </xf>
    <xf numFmtId="174" fontId="4" fillId="0" borderId="35" xfId="333" applyNumberFormat="1" applyFont="1" applyFill="1" applyBorder="1" applyAlignment="1">
      <alignment vertical="center" wrapText="1"/>
      <protection/>
    </xf>
    <xf numFmtId="1" fontId="4" fillId="0" borderId="35" xfId="333" applyNumberFormat="1" applyFont="1" applyFill="1" applyBorder="1" applyAlignment="1">
      <alignment vertical="center" wrapText="1"/>
      <protection/>
    </xf>
    <xf numFmtId="174" fontId="0" fillId="0" borderId="35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 vertical="center" wrapText="1"/>
    </xf>
    <xf numFmtId="0" fontId="4" fillId="0" borderId="24" xfId="335" applyBorder="1" applyAlignment="1">
      <alignment vertical="center"/>
      <protection/>
    </xf>
    <xf numFmtId="1" fontId="4" fillId="0" borderId="24" xfId="335" applyNumberFormat="1" applyBorder="1" applyAlignment="1">
      <alignment vertical="center"/>
      <protection/>
    </xf>
    <xf numFmtId="172" fontId="6" fillId="0" borderId="39" xfId="0" applyNumberFormat="1" applyFont="1" applyFill="1" applyBorder="1" applyAlignment="1">
      <alignment vertical="center"/>
    </xf>
    <xf numFmtId="174" fontId="4" fillId="0" borderId="24" xfId="338" applyNumberFormat="1" applyBorder="1" applyAlignment="1">
      <alignment vertical="center" wrapText="1"/>
      <protection/>
    </xf>
    <xf numFmtId="172" fontId="6" fillId="0" borderId="24" xfId="0" applyNumberFormat="1" applyFont="1" applyFill="1" applyBorder="1" applyAlignment="1">
      <alignment vertical="center"/>
    </xf>
    <xf numFmtId="174" fontId="4" fillId="0" borderId="24" xfId="334" applyNumberFormat="1" applyBorder="1" applyAlignment="1">
      <alignment vertical="center" wrapText="1"/>
      <protection/>
    </xf>
    <xf numFmtId="174" fontId="4" fillId="0" borderId="24" xfId="333" applyNumberFormat="1" applyFont="1" applyFill="1" applyBorder="1" applyAlignment="1">
      <alignment vertical="center" wrapText="1"/>
      <protection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3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0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6" applyNumberFormat="1" applyFont="1" applyFill="1" applyBorder="1" applyAlignment="1">
      <alignment vertical="center" wrapText="1"/>
      <protection/>
    </xf>
    <xf numFmtId="0" fontId="0" fillId="0" borderId="2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 wrapText="1"/>
    </xf>
    <xf numFmtId="172" fontId="6" fillId="0" borderId="42" xfId="0" applyNumberFormat="1" applyFont="1" applyFill="1" applyBorder="1" applyAlignment="1">
      <alignment vertical="center"/>
    </xf>
    <xf numFmtId="172" fontId="6" fillId="0" borderId="43" xfId="0" applyNumberFormat="1" applyFont="1" applyFill="1" applyBorder="1" applyAlignment="1">
      <alignment vertical="center"/>
    </xf>
    <xf numFmtId="174" fontId="4" fillId="0" borderId="43" xfId="333" applyNumberFormat="1" applyFont="1" applyFill="1" applyBorder="1" applyAlignment="1">
      <alignment vertical="center" wrapText="1"/>
      <protection/>
    </xf>
    <xf numFmtId="1" fontId="0" fillId="0" borderId="43" xfId="0" applyNumberFormat="1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1" fontId="4" fillId="0" borderId="43" xfId="333" applyNumberFormat="1" applyFont="1" applyFill="1" applyBorder="1" applyAlignment="1">
      <alignment vertical="center" wrapText="1"/>
      <protection/>
    </xf>
    <xf numFmtId="174" fontId="0" fillId="0" borderId="43" xfId="0" applyNumberFormat="1" applyFont="1" applyFill="1" applyBorder="1" applyAlignment="1">
      <alignment vertical="center" wrapText="1"/>
    </xf>
    <xf numFmtId="172" fontId="6" fillId="0" borderId="44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1" fontId="6" fillId="0" borderId="31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2" fontId="6" fillId="0" borderId="46" xfId="0" applyNumberFormat="1" applyFont="1" applyFill="1" applyBorder="1" applyAlignment="1">
      <alignment vertical="center"/>
    </xf>
    <xf numFmtId="14" fontId="0" fillId="0" borderId="35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1" fontId="0" fillId="0" borderId="35" xfId="0" applyNumberFormat="1" applyFont="1" applyFill="1" applyBorder="1" applyAlignment="1">
      <alignment vertical="center"/>
    </xf>
    <xf numFmtId="174" fontId="0" fillId="0" borderId="35" xfId="0" applyNumberFormat="1" applyFont="1" applyFill="1" applyBorder="1" applyAlignment="1">
      <alignment vertical="center" wrapText="1"/>
    </xf>
    <xf numFmtId="1" fontId="0" fillId="0" borderId="35" xfId="0" applyNumberFormat="1" applyFont="1" applyFill="1" applyBorder="1" applyAlignment="1">
      <alignment vertical="center" wrapText="1"/>
    </xf>
    <xf numFmtId="172" fontId="6" fillId="0" borderId="47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2" fontId="6" fillId="0" borderId="48" xfId="0" applyNumberFormat="1" applyFont="1" applyFill="1" applyBorder="1" applyAlignment="1">
      <alignment vertical="center"/>
    </xf>
    <xf numFmtId="14" fontId="0" fillId="0" borderId="43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vertical="center"/>
    </xf>
    <xf numFmtId="1" fontId="6" fillId="0" borderId="50" xfId="0" applyNumberFormat="1" applyFont="1" applyFill="1" applyBorder="1" applyAlignment="1">
      <alignment vertical="center"/>
    </xf>
    <xf numFmtId="172" fontId="6" fillId="0" borderId="51" xfId="0" applyNumberFormat="1" applyFont="1" applyFill="1" applyBorder="1" applyAlignment="1">
      <alignment vertical="center"/>
    </xf>
    <xf numFmtId="172" fontId="6" fillId="0" borderId="52" xfId="0" applyNumberFormat="1" applyFont="1" applyFill="1" applyBorder="1" applyAlignment="1">
      <alignment vertical="center"/>
    </xf>
    <xf numFmtId="172" fontId="6" fillId="0" borderId="52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174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right"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horizontal="center" vertical="center"/>
    </xf>
    <xf numFmtId="172" fontId="6" fillId="0" borderId="28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74" fontId="0" fillId="0" borderId="0" xfId="0" applyNumberFormat="1" applyFont="1" applyFill="1" applyBorder="1" applyAlignment="1">
      <alignment vertical="center" wrapText="1"/>
    </xf>
    <xf numFmtId="174" fontId="4" fillId="0" borderId="0" xfId="337" applyNumberFormat="1" applyFont="1" applyFill="1" applyBorder="1" applyAlignment="1">
      <alignment vertical="center" wrapText="1"/>
      <protection/>
    </xf>
    <xf numFmtId="174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4" fillId="0" borderId="17" xfId="335" applyBorder="1" applyAlignment="1">
      <alignment vertical="center"/>
      <protection/>
    </xf>
    <xf numFmtId="1" fontId="4" fillId="0" borderId="17" xfId="335" applyNumberFormat="1" applyBorder="1" applyAlignment="1">
      <alignment vertical="center"/>
      <protection/>
    </xf>
    <xf numFmtId="174" fontId="8" fillId="0" borderId="17" xfId="338" applyNumberFormat="1" applyFont="1" applyBorder="1" applyAlignment="1">
      <alignment vertical="center" wrapText="1"/>
      <protection/>
    </xf>
  </cellXfs>
  <cellStyles count="3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жовтень касові" xfId="333"/>
    <cellStyle name="Обычный_Книга1" xfId="334"/>
    <cellStyle name="Обычный_Книга2" xfId="335"/>
    <cellStyle name="Обычный_КФК" xfId="336"/>
    <cellStyle name="Обычный_Лист1" xfId="337"/>
    <cellStyle name="Обычный_щопонеділка" xfId="338"/>
    <cellStyle name="Followed Hyperlink" xfId="339"/>
    <cellStyle name="Плохой" xfId="340"/>
    <cellStyle name="Пояснение" xfId="341"/>
    <cellStyle name="Примечание" xfId="342"/>
    <cellStyle name="Percent" xfId="343"/>
    <cellStyle name="Связанная ячейка" xfId="344"/>
    <cellStyle name="Текст предупреждения" xfId="345"/>
    <cellStyle name="Comma" xfId="346"/>
    <cellStyle name="Comma [0]" xfId="347"/>
    <cellStyle name="Хороший" xfId="3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9"/>
  <sheetViews>
    <sheetView tabSelected="1" workbookViewId="0" topLeftCell="A1">
      <pane xSplit="2" ySplit="9" topLeftCell="G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38" sqref="F38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 t="s">
        <v>0</v>
      </c>
      <c r="C2" s="4"/>
      <c r="D2" s="4"/>
    </row>
    <row r="5" spans="2:26" ht="18">
      <c r="B5" s="5" t="s">
        <v>1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2</v>
      </c>
      <c r="D7" s="10"/>
      <c r="E7" s="11"/>
      <c r="F7" s="12" t="s">
        <v>3</v>
      </c>
      <c r="G7" s="13"/>
      <c r="H7" s="14"/>
      <c r="I7" s="15" t="s">
        <v>4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5</v>
      </c>
      <c r="C8" s="20"/>
      <c r="D8" s="21"/>
      <c r="E8" s="22"/>
      <c r="F8" s="23"/>
      <c r="G8" s="24"/>
      <c r="H8" s="25"/>
      <c r="I8" s="15" t="s">
        <v>6</v>
      </c>
      <c r="J8" s="16"/>
      <c r="K8" s="17"/>
      <c r="L8" s="15" t="s">
        <v>7</v>
      </c>
      <c r="M8" s="16"/>
      <c r="N8" s="17"/>
      <c r="O8" s="26" t="s">
        <v>8</v>
      </c>
      <c r="P8" s="27"/>
      <c r="Q8" s="27"/>
      <c r="R8" s="27" t="s">
        <v>9</v>
      </c>
      <c r="S8" s="27"/>
      <c r="T8" s="27"/>
      <c r="U8" s="28" t="s">
        <v>10</v>
      </c>
      <c r="V8" s="27"/>
      <c r="W8" s="27"/>
      <c r="X8" s="27" t="s">
        <v>11</v>
      </c>
      <c r="Y8" s="27"/>
      <c r="Z8" s="29"/>
    </row>
    <row r="9" spans="1:26" ht="87.75" customHeight="1" thickBot="1">
      <c r="A9" s="18"/>
      <c r="B9" s="20"/>
      <c r="C9" s="30" t="s">
        <v>12</v>
      </c>
      <c r="D9" s="31" t="s">
        <v>13</v>
      </c>
      <c r="E9" s="32" t="s">
        <v>14</v>
      </c>
      <c r="F9" s="33" t="s">
        <v>15</v>
      </c>
      <c r="G9" s="34" t="s">
        <v>16</v>
      </c>
      <c r="H9" s="32" t="s">
        <v>14</v>
      </c>
      <c r="I9" s="33" t="s">
        <v>15</v>
      </c>
      <c r="J9" s="34" t="s">
        <v>16</v>
      </c>
      <c r="K9" s="35" t="s">
        <v>14</v>
      </c>
      <c r="L9" s="33" t="s">
        <v>15</v>
      </c>
      <c r="M9" s="34" t="s">
        <v>16</v>
      </c>
      <c r="N9" s="35" t="s">
        <v>14</v>
      </c>
      <c r="O9" s="33" t="s">
        <v>15</v>
      </c>
      <c r="P9" s="34" t="s">
        <v>16</v>
      </c>
      <c r="Q9" s="35" t="s">
        <v>14</v>
      </c>
      <c r="R9" s="33" t="s">
        <v>15</v>
      </c>
      <c r="S9" s="34" t="s">
        <v>16</v>
      </c>
      <c r="T9" s="35" t="s">
        <v>14</v>
      </c>
      <c r="U9" s="33" t="s">
        <v>15</v>
      </c>
      <c r="V9" s="34" t="s">
        <v>16</v>
      </c>
      <c r="W9" s="35" t="s">
        <v>14</v>
      </c>
      <c r="X9" s="33" t="s">
        <v>15</v>
      </c>
      <c r="Y9" s="34" t="s">
        <v>16</v>
      </c>
      <c r="Z9" s="36" t="s">
        <v>14</v>
      </c>
    </row>
    <row r="10" spans="1:26" ht="42.75" customHeight="1" thickBot="1">
      <c r="A10" s="37"/>
      <c r="B10" s="38" t="s">
        <v>17</v>
      </c>
      <c r="C10" s="39">
        <v>13029666</v>
      </c>
      <c r="D10" s="40">
        <v>17183945.93</v>
      </c>
      <c r="E10" s="41">
        <f aca="true" t="shared" si="0" ref="E10:E29">D10/C10*100</f>
        <v>131.88324190351463</v>
      </c>
      <c r="F10" s="42">
        <v>15270457</v>
      </c>
      <c r="G10" s="42">
        <v>13085041.489999998</v>
      </c>
      <c r="H10" s="43">
        <f aca="true" t="shared" si="1" ref="H10:H29">G10/F10*100</f>
        <v>85.6886044078445</v>
      </c>
      <c r="I10" s="44">
        <v>1791050</v>
      </c>
      <c r="J10" s="45">
        <v>1464024.43</v>
      </c>
      <c r="K10" s="43">
        <f aca="true" t="shared" si="2" ref="K10:K29">J10/I10*100</f>
        <v>81.741125596717</v>
      </c>
      <c r="L10" s="46"/>
      <c r="M10" s="47"/>
      <c r="N10" s="48"/>
      <c r="O10" s="49">
        <v>6844405</v>
      </c>
      <c r="P10" s="49">
        <v>6026182.929999999</v>
      </c>
      <c r="Q10" s="50">
        <f aca="true" t="shared" si="3" ref="Q10:Q15">P10/O10*100</f>
        <v>88.04538787520609</v>
      </c>
      <c r="R10" s="51"/>
      <c r="S10" s="51"/>
      <c r="T10" s="43"/>
      <c r="U10" s="49">
        <v>6213002</v>
      </c>
      <c r="V10" s="49">
        <v>5313199.44</v>
      </c>
      <c r="W10" s="43">
        <f aca="true" t="shared" si="4" ref="W10:W18">V10/U10*100</f>
        <v>85.51742684132405</v>
      </c>
      <c r="X10" s="49"/>
      <c r="Y10" s="49"/>
      <c r="Z10" s="52"/>
    </row>
    <row r="11" spans="1:26" ht="39.75" customHeight="1">
      <c r="A11" s="18"/>
      <c r="B11" s="53" t="s">
        <v>18</v>
      </c>
      <c r="C11" s="54">
        <v>2737480</v>
      </c>
      <c r="D11" s="55">
        <v>2900077.57</v>
      </c>
      <c r="E11" s="56">
        <f t="shared" si="0"/>
        <v>105.93968065520112</v>
      </c>
      <c r="F11" s="57">
        <v>2043840</v>
      </c>
      <c r="G11" s="57">
        <v>1877159.57</v>
      </c>
      <c r="H11" s="58">
        <f t="shared" si="1"/>
        <v>91.84474176060749</v>
      </c>
      <c r="I11" s="59">
        <v>680402</v>
      </c>
      <c r="J11" s="60">
        <v>630518.99</v>
      </c>
      <c r="K11" s="58">
        <f t="shared" si="2"/>
        <v>92.66859738801473</v>
      </c>
      <c r="L11" s="61"/>
      <c r="M11" s="61"/>
      <c r="N11" s="58"/>
      <c r="O11" s="61">
        <v>880955</v>
      </c>
      <c r="P11" s="61">
        <v>846851.45</v>
      </c>
      <c r="Q11" s="58">
        <f t="shared" si="3"/>
        <v>96.12879772519595</v>
      </c>
      <c r="R11" s="62"/>
      <c r="S11" s="62"/>
      <c r="T11" s="58"/>
      <c r="U11" s="61">
        <v>157334</v>
      </c>
      <c r="V11" s="61">
        <v>115033.9</v>
      </c>
      <c r="W11" s="58">
        <f t="shared" si="4"/>
        <v>73.11445714213075</v>
      </c>
      <c r="X11" s="61">
        <v>325149</v>
      </c>
      <c r="Y11" s="61">
        <v>284755.23</v>
      </c>
      <c r="Z11" s="63">
        <f aca="true" t="shared" si="5" ref="Z11:Z18">Y11/X11*100</f>
        <v>87.57684323187215</v>
      </c>
    </row>
    <row r="12" spans="1:26" ht="25.5">
      <c r="A12" s="18"/>
      <c r="B12" s="64" t="s">
        <v>19</v>
      </c>
      <c r="C12" s="65">
        <v>1843916</v>
      </c>
      <c r="D12" s="66">
        <v>2551451.01</v>
      </c>
      <c r="E12" s="67">
        <f t="shared" si="0"/>
        <v>138.3713254833734</v>
      </c>
      <c r="F12" s="68">
        <v>1936413</v>
      </c>
      <c r="G12" s="68">
        <v>1607992.01</v>
      </c>
      <c r="H12" s="69">
        <f t="shared" si="1"/>
        <v>83.0397239638445</v>
      </c>
      <c r="I12" s="70">
        <v>722818</v>
      </c>
      <c r="J12" s="71">
        <v>648444.42</v>
      </c>
      <c r="K12" s="69">
        <f t="shared" si="2"/>
        <v>89.71060764950514</v>
      </c>
      <c r="L12" s="72"/>
      <c r="M12" s="72"/>
      <c r="N12" s="69"/>
      <c r="O12" s="73">
        <v>718169</v>
      </c>
      <c r="P12" s="73">
        <v>654697.2</v>
      </c>
      <c r="Q12" s="69">
        <f t="shared" si="3"/>
        <v>91.16199668880165</v>
      </c>
      <c r="R12" s="74"/>
      <c r="S12" s="74"/>
      <c r="T12" s="69"/>
      <c r="U12" s="73">
        <v>160962</v>
      </c>
      <c r="V12" s="73">
        <v>67724.98</v>
      </c>
      <c r="W12" s="69">
        <f t="shared" si="4"/>
        <v>42.075135746325216</v>
      </c>
      <c r="X12" s="73">
        <v>324464</v>
      </c>
      <c r="Y12" s="73">
        <v>232625.41</v>
      </c>
      <c r="Z12" s="75">
        <f t="shared" si="5"/>
        <v>71.69529131120865</v>
      </c>
    </row>
    <row r="13" spans="1:26" ht="25.5">
      <c r="A13" s="18"/>
      <c r="B13" s="64" t="s">
        <v>20</v>
      </c>
      <c r="C13" s="65">
        <v>6304556</v>
      </c>
      <c r="D13" s="66">
        <v>6667297.19</v>
      </c>
      <c r="E13" s="67">
        <f t="shared" si="0"/>
        <v>105.75363578339221</v>
      </c>
      <c r="F13" s="68">
        <v>7000184</v>
      </c>
      <c r="G13" s="68">
        <v>6531443.1899999995</v>
      </c>
      <c r="H13" s="69">
        <f t="shared" si="1"/>
        <v>93.30387872661632</v>
      </c>
      <c r="I13" s="70">
        <v>1625797</v>
      </c>
      <c r="J13" s="71">
        <v>1557194.5</v>
      </c>
      <c r="K13" s="69">
        <f t="shared" si="2"/>
        <v>95.78037725497094</v>
      </c>
      <c r="L13" s="76"/>
      <c r="M13" s="76"/>
      <c r="N13" s="69"/>
      <c r="O13" s="73">
        <v>1576443</v>
      </c>
      <c r="P13" s="73">
        <v>1381686.55</v>
      </c>
      <c r="Q13" s="69">
        <f t="shared" si="3"/>
        <v>87.64582988411253</v>
      </c>
      <c r="R13" s="74"/>
      <c r="S13" s="74"/>
      <c r="T13" s="69"/>
      <c r="U13" s="73">
        <v>2793079</v>
      </c>
      <c r="V13" s="73">
        <v>2641056.94</v>
      </c>
      <c r="W13" s="69">
        <f t="shared" si="4"/>
        <v>94.55718724747851</v>
      </c>
      <c r="X13" s="73">
        <v>793462</v>
      </c>
      <c r="Y13" s="73">
        <v>742831.1</v>
      </c>
      <c r="Z13" s="75">
        <f t="shared" si="5"/>
        <v>93.6189886850284</v>
      </c>
    </row>
    <row r="14" spans="1:26" ht="25.5">
      <c r="A14" s="18"/>
      <c r="B14" s="64" t="s">
        <v>21</v>
      </c>
      <c r="C14" s="65">
        <v>3902146</v>
      </c>
      <c r="D14" s="66">
        <v>4204033.66</v>
      </c>
      <c r="E14" s="67">
        <f t="shared" si="0"/>
        <v>107.73645219835444</v>
      </c>
      <c r="F14" s="68">
        <v>4233149</v>
      </c>
      <c r="G14" s="68">
        <v>3490663.65</v>
      </c>
      <c r="H14" s="69">
        <f t="shared" si="1"/>
        <v>82.46021224388747</v>
      </c>
      <c r="I14" s="70">
        <v>872209</v>
      </c>
      <c r="J14" s="71">
        <v>746105.78</v>
      </c>
      <c r="K14" s="69">
        <f t="shared" si="2"/>
        <v>85.54208681634792</v>
      </c>
      <c r="L14" s="73">
        <v>350968</v>
      </c>
      <c r="M14" s="73">
        <v>242975.64</v>
      </c>
      <c r="N14" s="69">
        <f>M14/L14*100</f>
        <v>69.23014063960248</v>
      </c>
      <c r="O14" s="73">
        <v>1988132</v>
      </c>
      <c r="P14" s="73">
        <v>1740555.58</v>
      </c>
      <c r="Q14" s="69">
        <f t="shared" si="3"/>
        <v>87.5472845867377</v>
      </c>
      <c r="R14" s="74"/>
      <c r="S14" s="74"/>
      <c r="T14" s="69"/>
      <c r="U14" s="73">
        <v>521735</v>
      </c>
      <c r="V14" s="73">
        <v>381660.47</v>
      </c>
      <c r="W14" s="69">
        <f t="shared" si="4"/>
        <v>73.15216920467287</v>
      </c>
      <c r="X14" s="73">
        <v>493105</v>
      </c>
      <c r="Y14" s="73">
        <v>378066.18</v>
      </c>
      <c r="Z14" s="75">
        <f t="shared" si="5"/>
        <v>76.67052250534876</v>
      </c>
    </row>
    <row r="15" spans="1:26" ht="25.5">
      <c r="A15" s="18"/>
      <c r="B15" s="64" t="s">
        <v>22</v>
      </c>
      <c r="C15" s="65">
        <v>643746</v>
      </c>
      <c r="D15" s="66">
        <v>642333.57</v>
      </c>
      <c r="E15" s="67">
        <f t="shared" si="0"/>
        <v>99.78059203474662</v>
      </c>
      <c r="F15" s="68">
        <v>683847</v>
      </c>
      <c r="G15" s="68">
        <v>605074.73</v>
      </c>
      <c r="H15" s="69">
        <f t="shared" si="1"/>
        <v>88.48100964104543</v>
      </c>
      <c r="I15" s="70">
        <v>239472</v>
      </c>
      <c r="J15" s="71">
        <v>223649.58</v>
      </c>
      <c r="K15" s="69">
        <f t="shared" si="2"/>
        <v>93.39278913609942</v>
      </c>
      <c r="L15" s="77"/>
      <c r="M15" s="78"/>
      <c r="N15" s="79"/>
      <c r="O15" s="73">
        <v>286188</v>
      </c>
      <c r="P15" s="73">
        <v>271141.03</v>
      </c>
      <c r="Q15" s="69">
        <f t="shared" si="3"/>
        <v>94.74227780340196</v>
      </c>
      <c r="R15" s="74"/>
      <c r="S15" s="74"/>
      <c r="T15" s="69"/>
      <c r="U15" s="73">
        <v>11310</v>
      </c>
      <c r="V15" s="73">
        <v>4195.46</v>
      </c>
      <c r="W15" s="69">
        <f t="shared" si="4"/>
        <v>37.09513704686119</v>
      </c>
      <c r="X15" s="73">
        <v>146877</v>
      </c>
      <c r="Y15" s="73">
        <v>106088.66</v>
      </c>
      <c r="Z15" s="75">
        <f t="shared" si="5"/>
        <v>72.22959346936553</v>
      </c>
    </row>
    <row r="16" spans="1:26" ht="25.5">
      <c r="A16" s="18"/>
      <c r="B16" s="64" t="s">
        <v>23</v>
      </c>
      <c r="C16" s="65">
        <v>836769</v>
      </c>
      <c r="D16" s="66">
        <v>936827.55</v>
      </c>
      <c r="E16" s="67">
        <f t="shared" si="0"/>
        <v>111.95772668442545</v>
      </c>
      <c r="F16" s="68">
        <v>1113106</v>
      </c>
      <c r="G16" s="68">
        <v>773322.85</v>
      </c>
      <c r="H16" s="69">
        <f t="shared" si="1"/>
        <v>69.47432230173945</v>
      </c>
      <c r="I16" s="70">
        <v>620260</v>
      </c>
      <c r="J16" s="71">
        <v>516326.36</v>
      </c>
      <c r="K16" s="69">
        <f t="shared" si="2"/>
        <v>83.24353658143359</v>
      </c>
      <c r="L16" s="77"/>
      <c r="M16" s="78"/>
      <c r="N16" s="80"/>
      <c r="O16" s="81"/>
      <c r="P16" s="81"/>
      <c r="Q16" s="69"/>
      <c r="R16" s="74"/>
      <c r="S16" s="74"/>
      <c r="T16" s="69"/>
      <c r="U16" s="73">
        <v>347972</v>
      </c>
      <c r="V16" s="73">
        <v>136013.77</v>
      </c>
      <c r="W16" s="69">
        <f t="shared" si="4"/>
        <v>39.087561642890805</v>
      </c>
      <c r="X16" s="73">
        <v>126874</v>
      </c>
      <c r="Y16" s="73">
        <v>104482.72</v>
      </c>
      <c r="Z16" s="75">
        <f t="shared" si="5"/>
        <v>82.35156139161688</v>
      </c>
    </row>
    <row r="17" spans="1:26" ht="26.25" thickBot="1">
      <c r="A17" s="82"/>
      <c r="B17" s="83" t="s">
        <v>24</v>
      </c>
      <c r="C17" s="39">
        <v>7416445</v>
      </c>
      <c r="D17" s="40">
        <v>10316291.19</v>
      </c>
      <c r="E17" s="84">
        <f t="shared" si="0"/>
        <v>139.100218366077</v>
      </c>
      <c r="F17" s="68">
        <v>8319614</v>
      </c>
      <c r="G17" s="68">
        <v>6134539.43</v>
      </c>
      <c r="H17" s="85">
        <f t="shared" si="1"/>
        <v>73.73586599089813</v>
      </c>
      <c r="I17" s="70">
        <v>1463355</v>
      </c>
      <c r="J17" s="86">
        <v>1069150.1</v>
      </c>
      <c r="K17" s="85">
        <f t="shared" si="2"/>
        <v>73.06156742553927</v>
      </c>
      <c r="L17" s="87"/>
      <c r="M17" s="88"/>
      <c r="N17" s="89"/>
      <c r="O17" s="90">
        <v>3527493</v>
      </c>
      <c r="P17" s="90">
        <v>2849336.23</v>
      </c>
      <c r="Q17" s="85">
        <f>P17/O17*100</f>
        <v>80.77510657002013</v>
      </c>
      <c r="R17" s="91"/>
      <c r="S17" s="91"/>
      <c r="T17" s="85"/>
      <c r="U17" s="90">
        <v>2233397</v>
      </c>
      <c r="V17" s="90">
        <v>1298584.14</v>
      </c>
      <c r="W17" s="85">
        <f t="shared" si="4"/>
        <v>58.14390097237526</v>
      </c>
      <c r="X17" s="90">
        <v>1008877</v>
      </c>
      <c r="Y17" s="90">
        <v>837976.96</v>
      </c>
      <c r="Z17" s="92">
        <f t="shared" si="5"/>
        <v>83.0603691034685</v>
      </c>
    </row>
    <row r="18" spans="1:26" ht="26.25" thickBot="1">
      <c r="A18" s="93"/>
      <c r="B18" s="94" t="s">
        <v>25</v>
      </c>
      <c r="C18" s="95">
        <f>SUM(C11:C17)</f>
        <v>23685058</v>
      </c>
      <c r="D18" s="95">
        <f>SUM(D11:D17)</f>
        <v>28218311.740000002</v>
      </c>
      <c r="E18" s="96">
        <f t="shared" si="0"/>
        <v>119.13971981829219</v>
      </c>
      <c r="F18" s="97">
        <f>SUM(F11:F17)</f>
        <v>25330153</v>
      </c>
      <c r="G18" s="97">
        <f>SUM(G11:G17)</f>
        <v>21020195.43</v>
      </c>
      <c r="H18" s="98">
        <f t="shared" si="1"/>
        <v>82.98487352208255</v>
      </c>
      <c r="I18" s="97">
        <f>SUM(I11:I17)</f>
        <v>6224313</v>
      </c>
      <c r="J18" s="97">
        <f>SUM(J11:J17)</f>
        <v>5391389.73</v>
      </c>
      <c r="K18" s="98">
        <f t="shared" si="2"/>
        <v>86.61822967450384</v>
      </c>
      <c r="L18" s="99">
        <f>SUM(L11:L17)</f>
        <v>350968</v>
      </c>
      <c r="M18" s="97">
        <f>SUM(M11:M17)</f>
        <v>242975.64</v>
      </c>
      <c r="N18" s="98">
        <f>M18/L18*100</f>
        <v>69.23014063960248</v>
      </c>
      <c r="O18" s="97">
        <f>SUM(O11:O17)</f>
        <v>8977380</v>
      </c>
      <c r="P18" s="97">
        <f>SUM(P11:P17)</f>
        <v>7744268.040000001</v>
      </c>
      <c r="Q18" s="98">
        <f>P18/O18*100</f>
        <v>86.26423344004598</v>
      </c>
      <c r="R18" s="100">
        <f>SUM(R11:R17)</f>
        <v>0</v>
      </c>
      <c r="S18" s="100">
        <f>SUM(S11:S17)</f>
        <v>0</v>
      </c>
      <c r="T18" s="98"/>
      <c r="U18" s="97">
        <f>SUM(U11:U17)</f>
        <v>6225789</v>
      </c>
      <c r="V18" s="97">
        <f>SUM(V11:V17)</f>
        <v>4644269.66</v>
      </c>
      <c r="W18" s="98">
        <f t="shared" si="4"/>
        <v>74.59728654472549</v>
      </c>
      <c r="X18" s="97">
        <f>SUM(X11:X17)</f>
        <v>3218808</v>
      </c>
      <c r="Y18" s="97">
        <f>SUM(Y11:Y17)</f>
        <v>2686826.26</v>
      </c>
      <c r="Z18" s="52">
        <f t="shared" si="5"/>
        <v>83.47270977330737</v>
      </c>
    </row>
    <row r="19" spans="1:26" ht="25.5">
      <c r="A19" s="18"/>
      <c r="B19" s="53" t="s">
        <v>26</v>
      </c>
      <c r="C19" s="65">
        <v>587802</v>
      </c>
      <c r="D19" s="66">
        <v>472108.56</v>
      </c>
      <c r="E19" s="101">
        <f t="shared" si="0"/>
        <v>80.3176171567977</v>
      </c>
      <c r="F19" s="68">
        <v>535897</v>
      </c>
      <c r="G19" s="68">
        <v>331675.14</v>
      </c>
      <c r="H19" s="58">
        <f t="shared" si="1"/>
        <v>61.89158364387186</v>
      </c>
      <c r="I19" s="70">
        <v>374216</v>
      </c>
      <c r="J19" s="70">
        <v>294994.14</v>
      </c>
      <c r="K19" s="58">
        <f t="shared" si="2"/>
        <v>78.82991106740492</v>
      </c>
      <c r="L19" s="102"/>
      <c r="M19" s="103"/>
      <c r="N19" s="104"/>
      <c r="O19" s="105"/>
      <c r="P19" s="105"/>
      <c r="Q19" s="58"/>
      <c r="R19" s="106"/>
      <c r="S19" s="106"/>
      <c r="T19" s="58"/>
      <c r="U19" s="61">
        <v>161681</v>
      </c>
      <c r="V19" s="61">
        <v>36681</v>
      </c>
      <c r="W19" s="58"/>
      <c r="X19" s="107"/>
      <c r="Y19" s="107"/>
      <c r="Z19" s="63"/>
    </row>
    <row r="20" spans="1:26" ht="25.5">
      <c r="A20" s="18"/>
      <c r="B20" s="64" t="s">
        <v>27</v>
      </c>
      <c r="C20" s="65">
        <v>1021733</v>
      </c>
      <c r="D20" s="66">
        <v>1155989.62</v>
      </c>
      <c r="E20" s="108">
        <f t="shared" si="0"/>
        <v>113.14008845755204</v>
      </c>
      <c r="F20" s="68">
        <v>1202072</v>
      </c>
      <c r="G20" s="68">
        <v>1051742.13</v>
      </c>
      <c r="H20" s="69">
        <f t="shared" si="1"/>
        <v>87.49410434649504</v>
      </c>
      <c r="I20" s="70">
        <v>391896</v>
      </c>
      <c r="J20" s="70">
        <v>319706.05</v>
      </c>
      <c r="K20" s="69">
        <f t="shared" si="2"/>
        <v>81.57930930655071</v>
      </c>
      <c r="L20" s="109"/>
      <c r="M20" s="78"/>
      <c r="N20" s="80"/>
      <c r="O20" s="73">
        <v>403013</v>
      </c>
      <c r="P20" s="73">
        <v>361869.81</v>
      </c>
      <c r="Q20" s="69">
        <f>P20/O20*100</f>
        <v>89.79110103148037</v>
      </c>
      <c r="R20" s="74"/>
      <c r="S20" s="74"/>
      <c r="T20" s="69"/>
      <c r="U20" s="73">
        <v>29115</v>
      </c>
      <c r="V20" s="73">
        <v>20673.38</v>
      </c>
      <c r="W20" s="69">
        <f aca="true" t="shared" si="6" ref="W20:W27">V20/U20*100</f>
        <v>71.00594195431908</v>
      </c>
      <c r="X20" s="73">
        <v>376548</v>
      </c>
      <c r="Y20" s="73">
        <v>347992.89</v>
      </c>
      <c r="Z20" s="75">
        <f aca="true" t="shared" si="7" ref="Z20:Z29">Y20/X20*100</f>
        <v>92.41660824118041</v>
      </c>
    </row>
    <row r="21" spans="1:26" ht="25.5">
      <c r="A21" s="18"/>
      <c r="B21" s="64" t="s">
        <v>28</v>
      </c>
      <c r="C21" s="65">
        <v>418481</v>
      </c>
      <c r="D21" s="66">
        <v>446525.07</v>
      </c>
      <c r="E21" s="108">
        <f t="shared" si="0"/>
        <v>106.70139624021162</v>
      </c>
      <c r="F21" s="68">
        <v>632331</v>
      </c>
      <c r="G21" s="68">
        <v>477076.56</v>
      </c>
      <c r="H21" s="69">
        <f t="shared" si="1"/>
        <v>75.447283147592</v>
      </c>
      <c r="I21" s="70">
        <v>305290</v>
      </c>
      <c r="J21" s="70">
        <v>258528.09</v>
      </c>
      <c r="K21" s="69">
        <f t="shared" si="2"/>
        <v>84.68279013397097</v>
      </c>
      <c r="L21" s="109"/>
      <c r="M21" s="78"/>
      <c r="N21" s="80"/>
      <c r="O21" s="81"/>
      <c r="P21" s="81"/>
      <c r="Q21" s="69"/>
      <c r="R21" s="74"/>
      <c r="S21" s="74"/>
      <c r="T21" s="69"/>
      <c r="U21" s="73">
        <v>22860</v>
      </c>
      <c r="V21" s="73">
        <v>10716</v>
      </c>
      <c r="W21" s="69">
        <f t="shared" si="6"/>
        <v>46.876640419947506</v>
      </c>
      <c r="X21" s="73">
        <v>304181</v>
      </c>
      <c r="Y21" s="73">
        <v>207832.47</v>
      </c>
      <c r="Z21" s="75">
        <f t="shared" si="7"/>
        <v>68.3252635766205</v>
      </c>
    </row>
    <row r="22" spans="1:26" ht="25.5">
      <c r="A22" s="18"/>
      <c r="B22" s="64" t="s">
        <v>29</v>
      </c>
      <c r="C22" s="65">
        <v>656769</v>
      </c>
      <c r="D22" s="66">
        <v>711405.78</v>
      </c>
      <c r="E22" s="108">
        <f t="shared" si="0"/>
        <v>108.31902541076086</v>
      </c>
      <c r="F22" s="68">
        <v>828399</v>
      </c>
      <c r="G22" s="68">
        <v>648816.26</v>
      </c>
      <c r="H22" s="69">
        <f t="shared" si="1"/>
        <v>78.32170970752017</v>
      </c>
      <c r="I22" s="70">
        <v>373314</v>
      </c>
      <c r="J22" s="70">
        <v>334106.56</v>
      </c>
      <c r="K22" s="69">
        <f t="shared" si="2"/>
        <v>89.49746326149032</v>
      </c>
      <c r="L22" s="109"/>
      <c r="M22" s="78"/>
      <c r="N22" s="80"/>
      <c r="O22" s="73"/>
      <c r="P22" s="73"/>
      <c r="Q22" s="69"/>
      <c r="R22" s="74"/>
      <c r="S22" s="74"/>
      <c r="T22" s="69"/>
      <c r="U22" s="73">
        <v>278730</v>
      </c>
      <c r="V22" s="73">
        <v>211570.6</v>
      </c>
      <c r="W22" s="69">
        <f t="shared" si="6"/>
        <v>75.9052129300757</v>
      </c>
      <c r="X22" s="73">
        <v>176355</v>
      </c>
      <c r="Y22" s="73">
        <v>103139.1</v>
      </c>
      <c r="Z22" s="75">
        <f t="shared" si="7"/>
        <v>58.48379688696096</v>
      </c>
    </row>
    <row r="23" spans="1:26" ht="27.75" customHeight="1">
      <c r="A23" s="18"/>
      <c r="B23" s="64" t="s">
        <v>30</v>
      </c>
      <c r="C23" s="65">
        <v>715981</v>
      </c>
      <c r="D23" s="66">
        <v>876935.78</v>
      </c>
      <c r="E23" s="108">
        <f t="shared" si="0"/>
        <v>122.48031442175143</v>
      </c>
      <c r="F23" s="68">
        <v>1087581</v>
      </c>
      <c r="G23" s="68">
        <v>848638.99</v>
      </c>
      <c r="H23" s="69">
        <f t="shared" si="1"/>
        <v>78.02995730892688</v>
      </c>
      <c r="I23" s="70">
        <v>510137</v>
      </c>
      <c r="J23" s="70">
        <v>471335.42</v>
      </c>
      <c r="K23" s="69">
        <f t="shared" si="2"/>
        <v>92.39389026869253</v>
      </c>
      <c r="L23" s="109"/>
      <c r="M23" s="78"/>
      <c r="N23" s="80"/>
      <c r="O23" s="73"/>
      <c r="P23" s="73"/>
      <c r="Q23" s="69"/>
      <c r="R23" s="74"/>
      <c r="S23" s="74"/>
      <c r="T23" s="69"/>
      <c r="U23" s="73">
        <v>294106</v>
      </c>
      <c r="V23" s="73">
        <v>199106.26</v>
      </c>
      <c r="W23" s="69">
        <f t="shared" si="6"/>
        <v>67.6988092728472</v>
      </c>
      <c r="X23" s="73">
        <v>218235</v>
      </c>
      <c r="Y23" s="73">
        <v>170397.31</v>
      </c>
      <c r="Z23" s="75">
        <f t="shared" si="7"/>
        <v>78.07973514789104</v>
      </c>
    </row>
    <row r="24" spans="1:30" ht="25.5">
      <c r="A24" s="18"/>
      <c r="B24" s="64" t="s">
        <v>31</v>
      </c>
      <c r="C24" s="65">
        <v>483137</v>
      </c>
      <c r="D24" s="66">
        <v>571681.45</v>
      </c>
      <c r="E24" s="108">
        <f t="shared" si="0"/>
        <v>118.32698592738704</v>
      </c>
      <c r="F24" s="68">
        <v>642157</v>
      </c>
      <c r="G24" s="68">
        <v>532307.6</v>
      </c>
      <c r="H24" s="69">
        <f t="shared" si="1"/>
        <v>82.89368487768567</v>
      </c>
      <c r="I24" s="70">
        <v>361121</v>
      </c>
      <c r="J24" s="70">
        <v>338245.84</v>
      </c>
      <c r="K24" s="69">
        <f t="shared" si="2"/>
        <v>93.66551377516124</v>
      </c>
      <c r="L24" s="109"/>
      <c r="M24" s="78"/>
      <c r="N24" s="80"/>
      <c r="O24" s="81"/>
      <c r="P24" s="81"/>
      <c r="Q24" s="69"/>
      <c r="R24" s="74"/>
      <c r="S24" s="74"/>
      <c r="T24" s="69"/>
      <c r="U24" s="73">
        <v>88054</v>
      </c>
      <c r="V24" s="73">
        <v>47878.36</v>
      </c>
      <c r="W24" s="69">
        <f t="shared" si="6"/>
        <v>54.37386149408317</v>
      </c>
      <c r="X24" s="73">
        <v>182982</v>
      </c>
      <c r="Y24" s="73">
        <v>136183.4</v>
      </c>
      <c r="Z24" s="75">
        <f t="shared" si="7"/>
        <v>74.42447891049393</v>
      </c>
      <c r="AD24" s="110"/>
    </row>
    <row r="25" spans="1:26" ht="26.25" thickBot="1">
      <c r="A25" s="82"/>
      <c r="B25" s="83" t="s">
        <v>32</v>
      </c>
      <c r="C25" s="65">
        <v>3667107</v>
      </c>
      <c r="D25" s="66">
        <v>5794340.72</v>
      </c>
      <c r="E25" s="111">
        <f t="shared" si="0"/>
        <v>158.00849879755347</v>
      </c>
      <c r="F25" s="68">
        <v>4330385</v>
      </c>
      <c r="G25" s="68">
        <v>2787180.18</v>
      </c>
      <c r="H25" s="85">
        <f t="shared" si="1"/>
        <v>64.36333443793104</v>
      </c>
      <c r="I25" s="70">
        <v>1056037</v>
      </c>
      <c r="J25" s="70">
        <v>705427.02</v>
      </c>
      <c r="K25" s="85">
        <f t="shared" si="2"/>
        <v>66.79946062495917</v>
      </c>
      <c r="L25" s="112"/>
      <c r="M25" s="88"/>
      <c r="N25" s="89"/>
      <c r="O25" s="90">
        <v>1744447</v>
      </c>
      <c r="P25" s="90">
        <v>1295606.92</v>
      </c>
      <c r="Q25" s="85">
        <f>P25/O25*100</f>
        <v>74.27035157846584</v>
      </c>
      <c r="R25" s="91"/>
      <c r="S25" s="91"/>
      <c r="T25" s="85"/>
      <c r="U25" s="90">
        <v>1326861</v>
      </c>
      <c r="V25" s="90">
        <v>664686.41</v>
      </c>
      <c r="W25" s="85">
        <f t="shared" si="6"/>
        <v>50.094652717956144</v>
      </c>
      <c r="X25" s="90">
        <v>149540</v>
      </c>
      <c r="Y25" s="90">
        <v>87423.83</v>
      </c>
      <c r="Z25" s="92">
        <f t="shared" si="7"/>
        <v>58.461836297980476</v>
      </c>
    </row>
    <row r="26" spans="1:26" ht="37.5" customHeight="1" thickBot="1">
      <c r="A26" s="18"/>
      <c r="B26" s="94" t="s">
        <v>33</v>
      </c>
      <c r="C26" s="113">
        <f>SUM(C19:C25)</f>
        <v>7551010</v>
      </c>
      <c r="D26" s="97">
        <f>SUM(D19:D25)</f>
        <v>10028986.98</v>
      </c>
      <c r="E26" s="114">
        <f t="shared" si="0"/>
        <v>132.8164971308474</v>
      </c>
      <c r="F26" s="115">
        <f>SUM(F19:F25)</f>
        <v>9258822</v>
      </c>
      <c r="G26" s="97">
        <f>SUM(G19:G25)</f>
        <v>6677436.86</v>
      </c>
      <c r="H26" s="98">
        <f t="shared" si="1"/>
        <v>72.11972386984003</v>
      </c>
      <c r="I26" s="97">
        <f>SUM(I19:I25)</f>
        <v>3372011</v>
      </c>
      <c r="J26" s="97">
        <f>SUM(J19:J25)</f>
        <v>2722343.12</v>
      </c>
      <c r="K26" s="98">
        <f t="shared" si="2"/>
        <v>80.73351836633985</v>
      </c>
      <c r="L26" s="100">
        <f>SUM(L19:L25)</f>
        <v>0</v>
      </c>
      <c r="M26" s="100">
        <f>SUM(M19:M25)</f>
        <v>0</v>
      </c>
      <c r="N26" s="99">
        <f>SUM(N19:N25)</f>
        <v>0</v>
      </c>
      <c r="O26" s="97">
        <f>SUM(O19:O25)</f>
        <v>2147460</v>
      </c>
      <c r="P26" s="97">
        <f>SUM(P19:P25)</f>
        <v>1657476.73</v>
      </c>
      <c r="Q26" s="98">
        <f>P26/O26*100</f>
        <v>77.18312471477931</v>
      </c>
      <c r="R26" s="100"/>
      <c r="S26" s="100"/>
      <c r="T26" s="98"/>
      <c r="U26" s="97">
        <f>SUM(U19:U25)</f>
        <v>2201407</v>
      </c>
      <c r="V26" s="97">
        <f>SUM(V19:V25)</f>
        <v>1191312.01</v>
      </c>
      <c r="W26" s="98">
        <f t="shared" si="6"/>
        <v>54.11593630800665</v>
      </c>
      <c r="X26" s="97">
        <f>SUM(X19:X25)</f>
        <v>1407841</v>
      </c>
      <c r="Y26" s="97">
        <f>SUM(Y19:Y25)</f>
        <v>1052969</v>
      </c>
      <c r="Z26" s="52">
        <f t="shared" si="7"/>
        <v>74.79317621805303</v>
      </c>
    </row>
    <row r="27" spans="1:26" ht="22.5" customHeight="1" thickBot="1">
      <c r="A27" s="18"/>
      <c r="B27" s="18" t="s">
        <v>34</v>
      </c>
      <c r="C27" s="113">
        <f>C10+C18+C26</f>
        <v>44265734</v>
      </c>
      <c r="D27" s="97">
        <f>D10+D18+D26</f>
        <v>55431244.650000006</v>
      </c>
      <c r="E27" s="116">
        <f t="shared" si="0"/>
        <v>125.22382357875284</v>
      </c>
      <c r="F27" s="115">
        <f>F10+F18+F26</f>
        <v>49859432</v>
      </c>
      <c r="G27" s="97">
        <f>G10+G18+G26</f>
        <v>40782673.78</v>
      </c>
      <c r="H27" s="117">
        <f t="shared" si="1"/>
        <v>81.79530360474223</v>
      </c>
      <c r="I27" s="97">
        <f>I10+I18+I26</f>
        <v>11387374</v>
      </c>
      <c r="J27" s="97">
        <f>J10+J18+J26</f>
        <v>9577757.280000001</v>
      </c>
      <c r="K27" s="117">
        <f t="shared" si="2"/>
        <v>84.1085686656116</v>
      </c>
      <c r="L27" s="97">
        <f>L10+L18+L26</f>
        <v>350968</v>
      </c>
      <c r="M27" s="97">
        <f>M10+M18+M26</f>
        <v>242975.64</v>
      </c>
      <c r="N27" s="118">
        <f>N10+N18+N26</f>
        <v>69.23014063960248</v>
      </c>
      <c r="O27" s="97">
        <f>O10+O18+O26</f>
        <v>17969245</v>
      </c>
      <c r="P27" s="97">
        <f>P10+P18+P26</f>
        <v>15427927.7</v>
      </c>
      <c r="Q27" s="117">
        <f>P27/O27*100</f>
        <v>85.85740636292732</v>
      </c>
      <c r="R27" s="97"/>
      <c r="S27" s="97"/>
      <c r="T27" s="119"/>
      <c r="U27" s="97">
        <f>U10+U18+U26</f>
        <v>14640198</v>
      </c>
      <c r="V27" s="97">
        <f>V10+V18+V26</f>
        <v>11148781.110000001</v>
      </c>
      <c r="W27" s="117">
        <f t="shared" si="6"/>
        <v>76.15184651191194</v>
      </c>
      <c r="X27" s="97">
        <f>X10+X18+X26</f>
        <v>4626649</v>
      </c>
      <c r="Y27" s="97">
        <f>Y10+Y18+Y26</f>
        <v>3739795.26</v>
      </c>
      <c r="Z27" s="120">
        <f t="shared" si="7"/>
        <v>80.83161830517076</v>
      </c>
    </row>
    <row r="28" spans="1:26" ht="28.5" customHeight="1" thickBot="1">
      <c r="A28" s="121"/>
      <c r="B28" s="121" t="s">
        <v>35</v>
      </c>
      <c r="C28" s="137">
        <v>199384550</v>
      </c>
      <c r="D28" s="138">
        <v>198782455.22</v>
      </c>
      <c r="E28" s="116">
        <f t="shared" si="0"/>
        <v>99.69802335236105</v>
      </c>
      <c r="F28" s="139">
        <v>200824340</v>
      </c>
      <c r="G28" s="139">
        <v>179626577.35000002</v>
      </c>
      <c r="H28" s="98">
        <f t="shared" si="1"/>
        <v>89.44462476510567</v>
      </c>
      <c r="I28" s="44">
        <v>1225083</v>
      </c>
      <c r="J28" s="44">
        <v>960406.45</v>
      </c>
      <c r="K28" s="98">
        <f t="shared" si="2"/>
        <v>78.39521485483024</v>
      </c>
      <c r="L28" s="122"/>
      <c r="M28" s="49"/>
      <c r="N28" s="123"/>
      <c r="O28" s="122">
        <v>60271644</v>
      </c>
      <c r="P28" s="49">
        <v>51524328.95999999</v>
      </c>
      <c r="Q28" s="98">
        <f>P28/O28*100</f>
        <v>85.48684844236205</v>
      </c>
      <c r="R28" s="122">
        <v>38648204</v>
      </c>
      <c r="S28" s="49">
        <v>32711212.21999999</v>
      </c>
      <c r="T28" s="98">
        <f>S28/R28*100</f>
        <v>84.63837600319019</v>
      </c>
      <c r="U28" s="122"/>
      <c r="V28" s="49"/>
      <c r="W28" s="98"/>
      <c r="X28" s="122">
        <v>6670474</v>
      </c>
      <c r="Y28" s="49">
        <v>5194716.49</v>
      </c>
      <c r="Z28" s="52">
        <f t="shared" si="7"/>
        <v>77.87627221094033</v>
      </c>
    </row>
    <row r="29" spans="1:26" ht="24.75" customHeight="1" thickBot="1">
      <c r="A29" s="82"/>
      <c r="B29" s="124" t="s">
        <v>36</v>
      </c>
      <c r="C29" s="125">
        <f>C27+C28</f>
        <v>243650284</v>
      </c>
      <c r="D29" s="126">
        <f>D27+D28</f>
        <v>254213699.87</v>
      </c>
      <c r="E29" s="114">
        <f t="shared" si="0"/>
        <v>104.33548268304091</v>
      </c>
      <c r="F29" s="127">
        <f>F27+F28</f>
        <v>250683772</v>
      </c>
      <c r="G29" s="126">
        <f>G27+G28</f>
        <v>220409251.13000003</v>
      </c>
      <c r="H29" s="128">
        <f t="shared" si="1"/>
        <v>87.92322270067008</v>
      </c>
      <c r="I29" s="127">
        <f>I27+I28</f>
        <v>12612457</v>
      </c>
      <c r="J29" s="127">
        <f>J27+J28</f>
        <v>10538163.73</v>
      </c>
      <c r="K29" s="128">
        <f t="shared" si="2"/>
        <v>83.55361473184804</v>
      </c>
      <c r="L29" s="126">
        <f>L27+L28</f>
        <v>350968</v>
      </c>
      <c r="M29" s="126">
        <f>M27+M28</f>
        <v>242975.64</v>
      </c>
      <c r="N29" s="129">
        <f>N27+N28</f>
        <v>69.23014063960248</v>
      </c>
      <c r="O29" s="126">
        <f>O27+O28</f>
        <v>78240889</v>
      </c>
      <c r="P29" s="126">
        <f>P27+P28</f>
        <v>66952256.66</v>
      </c>
      <c r="Q29" s="128">
        <f>P29/O29*100</f>
        <v>85.57195286980954</v>
      </c>
      <c r="R29" s="126">
        <f>R27+R28</f>
        <v>38648204</v>
      </c>
      <c r="S29" s="126">
        <f>S27+S28</f>
        <v>32711212.21999999</v>
      </c>
      <c r="T29" s="128">
        <f>S29/R29*100</f>
        <v>84.63837600319019</v>
      </c>
      <c r="U29" s="126">
        <f>U27+U28</f>
        <v>14640198</v>
      </c>
      <c r="V29" s="126">
        <f>V27+V28</f>
        <v>11148781.110000001</v>
      </c>
      <c r="W29" s="128">
        <f>V29/U29*100</f>
        <v>76.15184651191194</v>
      </c>
      <c r="X29" s="126">
        <f>X27+X28</f>
        <v>11297123</v>
      </c>
      <c r="Y29" s="126">
        <f>Y27+Y28</f>
        <v>8934511.75</v>
      </c>
      <c r="Z29" s="130">
        <f t="shared" si="7"/>
        <v>79.08661125491861</v>
      </c>
    </row>
    <row r="30" spans="2:9" ht="12.75">
      <c r="B30" s="132"/>
      <c r="C30" s="132"/>
      <c r="D30" s="132"/>
      <c r="E30" s="1"/>
      <c r="F30" s="133"/>
      <c r="G30" s="133"/>
      <c r="H30" s="1"/>
      <c r="I30" s="1"/>
    </row>
    <row r="31" spans="2:9" ht="12.75">
      <c r="B31" s="132"/>
      <c r="C31" s="132"/>
      <c r="D31" s="132"/>
      <c r="E31" s="1"/>
      <c r="F31" s="134"/>
      <c r="G31" s="134"/>
      <c r="H31" s="1"/>
      <c r="I31" s="1"/>
    </row>
    <row r="32" spans="2:9" ht="12.75">
      <c r="B32" s="132"/>
      <c r="C32" s="132"/>
      <c r="D32" s="132"/>
      <c r="E32" s="1"/>
      <c r="F32" s="1"/>
      <c r="G32" s="135"/>
      <c r="H32" s="1"/>
      <c r="I32" s="1"/>
    </row>
    <row r="33" spans="2:8" ht="12.75">
      <c r="B33" s="136"/>
      <c r="C33" s="136"/>
      <c r="D33" s="136"/>
      <c r="F33" s="1"/>
      <c r="G33" s="1"/>
      <c r="H33" s="1"/>
    </row>
    <row r="34" spans="6:8" ht="12.75">
      <c r="F34" s="1"/>
      <c r="G34" s="135"/>
      <c r="H34" s="1"/>
    </row>
    <row r="35" spans="6:8" ht="12.75">
      <c r="F35" s="1"/>
      <c r="G35" s="1"/>
      <c r="H35" s="1"/>
    </row>
    <row r="39" spans="6:7" ht="12.75">
      <c r="F39" s="131"/>
      <c r="G39" s="131"/>
    </row>
  </sheetData>
  <sheetProtection/>
  <mergeCells count="11"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2015-08-25T08:31:55Z</dcterms:created>
  <dcterms:modified xsi:type="dcterms:W3CDTF">2015-08-25T08:35:37Z</dcterms:modified>
  <cp:category/>
  <cp:version/>
  <cp:contentType/>
  <cp:contentStatus/>
</cp:coreProperties>
</file>