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<sst xmlns="http://schemas.openxmlformats.org/spreadsheetml/2006/main" count="55" uniqueCount="36">
  <si>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26.09.2016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</si>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</sst>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M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42639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26858518</v>
      </c>
      <c r="D10" s="40">
        <v>29223063.23</v>
      </c>
      <c r="E10" s="41">
        <f aca="true" t="shared" si="0" ref="E10:E29">D10/C10*100</f>
        <v>108.80370700274678</v>
      </c>
      <c r="F10" s="42">
        <v>24702305</v>
      </c>
      <c r="G10" s="42">
        <v>19535385.799999997</v>
      </c>
      <c r="H10" s="43">
        <f aca="true" t="shared" si="1" ref="H10:H29">G10/F10*100</f>
        <v>79.08325073307935</v>
      </c>
      <c r="I10" s="44">
        <v>4412331</v>
      </c>
      <c r="J10" s="44">
        <v>2899626.74</v>
      </c>
      <c r="K10" s="45">
        <f aca="true" t="shared" si="2" ref="K10:K29">J10/I10*100</f>
        <v>65.71643741142721</v>
      </c>
      <c r="L10" s="46"/>
      <c r="M10" s="47"/>
      <c r="N10" s="48"/>
      <c r="O10" s="49">
        <v>8831954</v>
      </c>
      <c r="P10" s="49">
        <v>6584472.069999999</v>
      </c>
      <c r="Q10" s="50">
        <f aca="true" t="shared" si="3" ref="Q10:Q15">P10/O10*100</f>
        <v>74.55283474076064</v>
      </c>
      <c r="R10" s="51"/>
      <c r="S10" s="51"/>
      <c r="T10" s="45"/>
      <c r="U10" s="49">
        <v>10331020</v>
      </c>
      <c r="V10" s="49">
        <v>9071904.7</v>
      </c>
      <c r="W10" s="45">
        <f aca="true" t="shared" si="4" ref="W10:W18">V10/U10*100</f>
        <v>87.81228475019891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4264198</v>
      </c>
      <c r="D11" s="55">
        <v>4841666.53</v>
      </c>
      <c r="E11" s="56">
        <f t="shared" si="0"/>
        <v>113.54225413547871</v>
      </c>
      <c r="F11" s="57">
        <v>3303786</v>
      </c>
      <c r="G11" s="57">
        <v>2710463.85</v>
      </c>
      <c r="H11" s="58">
        <f t="shared" si="1"/>
        <v>82.0411446140882</v>
      </c>
      <c r="I11" s="59">
        <v>919074</v>
      </c>
      <c r="J11" s="59">
        <v>841727.45</v>
      </c>
      <c r="K11" s="58">
        <f t="shared" si="2"/>
        <v>91.58429571503491</v>
      </c>
      <c r="L11" s="60"/>
      <c r="M11" s="60"/>
      <c r="N11" s="58"/>
      <c r="O11" s="60">
        <v>1138773</v>
      </c>
      <c r="P11" s="60">
        <v>979303.26</v>
      </c>
      <c r="Q11" s="58">
        <f t="shared" si="3"/>
        <v>85.99635397045768</v>
      </c>
      <c r="R11" s="61"/>
      <c r="S11" s="61"/>
      <c r="T11" s="58"/>
      <c r="U11" s="60">
        <v>749932</v>
      </c>
      <c r="V11" s="60">
        <v>517076.94</v>
      </c>
      <c r="W11" s="58">
        <f t="shared" si="4"/>
        <v>68.94984345247302</v>
      </c>
      <c r="X11" s="60">
        <v>459203</v>
      </c>
      <c r="Y11" s="60">
        <v>347775.78</v>
      </c>
      <c r="Z11" s="62">
        <f>Y11/X11*100</f>
        <v>75.7346489461088</v>
      </c>
    </row>
    <row r="12" spans="1:26" ht="25.5">
      <c r="A12" s="18"/>
      <c r="B12" s="63" t="s">
        <v>18</v>
      </c>
      <c r="C12" s="54">
        <v>4571416</v>
      </c>
      <c r="D12" s="55">
        <v>5159694.53</v>
      </c>
      <c r="E12" s="64">
        <f t="shared" si="0"/>
        <v>112.86862823247765</v>
      </c>
      <c r="F12" s="57">
        <v>4509961</v>
      </c>
      <c r="G12" s="57">
        <v>3222143.24</v>
      </c>
      <c r="H12" s="65">
        <f t="shared" si="1"/>
        <v>71.44503555573985</v>
      </c>
      <c r="I12" s="59">
        <v>1099805</v>
      </c>
      <c r="J12" s="59">
        <v>857982.59</v>
      </c>
      <c r="K12" s="65">
        <f t="shared" si="2"/>
        <v>78.01224671646338</v>
      </c>
      <c r="L12" s="66"/>
      <c r="M12" s="66"/>
      <c r="N12" s="65"/>
      <c r="O12" s="67">
        <v>1002031</v>
      </c>
      <c r="P12" s="67">
        <v>763148.3</v>
      </c>
      <c r="Q12" s="65">
        <f t="shared" si="3"/>
        <v>76.1601487379133</v>
      </c>
      <c r="R12" s="68"/>
      <c r="S12" s="68"/>
      <c r="T12" s="65"/>
      <c r="U12" s="67">
        <v>907008</v>
      </c>
      <c r="V12" s="67">
        <v>252737.1</v>
      </c>
      <c r="W12" s="65">
        <f t="shared" si="4"/>
        <v>27.864925116426758</v>
      </c>
      <c r="X12" s="67">
        <v>396217</v>
      </c>
      <c r="Y12" s="67">
        <v>288016.84</v>
      </c>
      <c r="Z12" s="69">
        <f>Y12/X12*100</f>
        <v>72.69169167400693</v>
      </c>
    </row>
    <row r="13" spans="1:26" ht="25.5">
      <c r="A13" s="18"/>
      <c r="B13" s="63" t="s">
        <v>19</v>
      </c>
      <c r="C13" s="54">
        <v>10534234</v>
      </c>
      <c r="D13" s="55">
        <v>10663037.96</v>
      </c>
      <c r="E13" s="64">
        <f t="shared" si="0"/>
        <v>101.22271785494799</v>
      </c>
      <c r="F13" s="57">
        <v>9010756</v>
      </c>
      <c r="G13" s="57">
        <v>8427166.649999999</v>
      </c>
      <c r="H13" s="65">
        <f t="shared" si="1"/>
        <v>93.52341412862582</v>
      </c>
      <c r="I13" s="59">
        <v>1981886</v>
      </c>
      <c r="J13" s="59">
        <v>1878548.39</v>
      </c>
      <c r="K13" s="65">
        <f t="shared" si="2"/>
        <v>94.78589535422319</v>
      </c>
      <c r="L13" s="70"/>
      <c r="M13" s="70"/>
      <c r="N13" s="65"/>
      <c r="O13" s="67">
        <v>2103431</v>
      </c>
      <c r="P13" s="67">
        <v>1888185.77</v>
      </c>
      <c r="Q13" s="65">
        <f t="shared" si="3"/>
        <v>89.76694600393358</v>
      </c>
      <c r="R13" s="68"/>
      <c r="S13" s="68"/>
      <c r="T13" s="65"/>
      <c r="U13" s="67">
        <v>4576202</v>
      </c>
      <c r="V13" s="67">
        <v>4347707.53</v>
      </c>
      <c r="W13" s="65">
        <f t="shared" si="4"/>
        <v>95.00689720427552</v>
      </c>
      <c r="X13" s="67"/>
      <c r="Y13" s="67"/>
      <c r="Z13" s="69"/>
    </row>
    <row r="14" spans="1:26" ht="25.5">
      <c r="A14" s="18"/>
      <c r="B14" s="63" t="s">
        <v>20</v>
      </c>
      <c r="C14" s="54">
        <v>5683799</v>
      </c>
      <c r="D14" s="55">
        <v>7013480.869999999</v>
      </c>
      <c r="E14" s="64">
        <f t="shared" si="0"/>
        <v>123.39424511669041</v>
      </c>
      <c r="F14" s="57">
        <v>6500779</v>
      </c>
      <c r="G14" s="57">
        <v>4487281.68</v>
      </c>
      <c r="H14" s="65">
        <f t="shared" si="1"/>
        <v>69.0268301691228</v>
      </c>
      <c r="I14" s="59">
        <v>1222430</v>
      </c>
      <c r="J14" s="59">
        <v>970327.05</v>
      </c>
      <c r="K14" s="65">
        <f t="shared" si="2"/>
        <v>79.37690092684244</v>
      </c>
      <c r="L14" s="67">
        <v>371898</v>
      </c>
      <c r="M14" s="67">
        <v>304943.08</v>
      </c>
      <c r="N14" s="65">
        <f>M14/L14*100</f>
        <v>81.99642912841693</v>
      </c>
      <c r="O14" s="67">
        <v>2317278</v>
      </c>
      <c r="P14" s="67">
        <v>1791296.62</v>
      </c>
      <c r="Q14" s="65">
        <f t="shared" si="3"/>
        <v>77.30175749305867</v>
      </c>
      <c r="R14" s="68"/>
      <c r="S14" s="68"/>
      <c r="T14" s="65"/>
      <c r="U14" s="67">
        <v>1027194</v>
      </c>
      <c r="V14" s="67">
        <v>469298.06</v>
      </c>
      <c r="W14" s="65">
        <f t="shared" si="4"/>
        <v>45.68738329857845</v>
      </c>
      <c r="X14" s="67">
        <v>561340</v>
      </c>
      <c r="Y14" s="67">
        <v>387239.29</v>
      </c>
      <c r="Z14" s="69">
        <f>Y14/X14*100</f>
        <v>68.98480243702568</v>
      </c>
    </row>
    <row r="15" spans="1:26" ht="25.5">
      <c r="A15" s="18"/>
      <c r="B15" s="63" t="s">
        <v>21</v>
      </c>
      <c r="C15" s="54">
        <v>1816916</v>
      </c>
      <c r="D15" s="55">
        <v>1705426.22</v>
      </c>
      <c r="E15" s="64">
        <f t="shared" si="0"/>
        <v>93.86379007064718</v>
      </c>
      <c r="F15" s="57">
        <v>1825984</v>
      </c>
      <c r="G15" s="57">
        <v>1491069.27</v>
      </c>
      <c r="H15" s="65">
        <f t="shared" si="1"/>
        <v>81.65839733535452</v>
      </c>
      <c r="I15" s="59">
        <v>278648</v>
      </c>
      <c r="J15" s="59">
        <v>252944.19</v>
      </c>
      <c r="K15" s="65">
        <f t="shared" si="2"/>
        <v>90.7755268295484</v>
      </c>
      <c r="L15" s="71"/>
      <c r="M15" s="72"/>
      <c r="N15" s="73"/>
      <c r="O15" s="67">
        <v>586665</v>
      </c>
      <c r="P15" s="67">
        <v>344505.39</v>
      </c>
      <c r="Q15" s="65">
        <f t="shared" si="3"/>
        <v>58.72267648487638</v>
      </c>
      <c r="R15" s="68"/>
      <c r="S15" s="68"/>
      <c r="T15" s="65"/>
      <c r="U15" s="67">
        <v>254134</v>
      </c>
      <c r="V15" s="67">
        <v>245034.66</v>
      </c>
      <c r="W15" s="65">
        <f t="shared" si="4"/>
        <v>96.41947161733574</v>
      </c>
      <c r="X15" s="67">
        <v>198868</v>
      </c>
      <c r="Y15" s="67">
        <v>144305.37</v>
      </c>
      <c r="Z15" s="69">
        <f>Y15/X15*100</f>
        <v>72.56339380895871</v>
      </c>
    </row>
    <row r="16" spans="1:26" ht="25.5">
      <c r="A16" s="18"/>
      <c r="B16" s="63" t="s">
        <v>22</v>
      </c>
      <c r="C16" s="54">
        <v>1925087</v>
      </c>
      <c r="D16" s="55">
        <v>2369518.75</v>
      </c>
      <c r="E16" s="64">
        <f t="shared" si="0"/>
        <v>123.08632025461705</v>
      </c>
      <c r="F16" s="57">
        <v>2633367</v>
      </c>
      <c r="G16" s="57">
        <v>1964145.37</v>
      </c>
      <c r="H16" s="65">
        <f t="shared" si="1"/>
        <v>74.58684528210463</v>
      </c>
      <c r="I16" s="59">
        <v>682702</v>
      </c>
      <c r="J16" s="59">
        <v>511845.28</v>
      </c>
      <c r="K16" s="65">
        <f t="shared" si="2"/>
        <v>74.97345547544903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904932</v>
      </c>
      <c r="V16" s="67">
        <v>481269.23</v>
      </c>
      <c r="W16" s="65">
        <f t="shared" si="4"/>
        <v>53.18291650643363</v>
      </c>
      <c r="X16" s="67">
        <v>178092</v>
      </c>
      <c r="Y16" s="67">
        <v>114080.04</v>
      </c>
      <c r="Z16" s="69">
        <f>Y16/X16*100</f>
        <v>64.05680210228421</v>
      </c>
    </row>
    <row r="17" spans="1:26" ht="26.25" thickBot="1">
      <c r="A17" s="76"/>
      <c r="B17" s="77" t="s">
        <v>23</v>
      </c>
      <c r="C17" s="54">
        <v>16160785</v>
      </c>
      <c r="D17" s="55">
        <v>17481192.58</v>
      </c>
      <c r="E17" s="78">
        <f t="shared" si="0"/>
        <v>108.17044209176719</v>
      </c>
      <c r="F17" s="57">
        <v>16018798</v>
      </c>
      <c r="G17" s="57">
        <v>10066008.430000003</v>
      </c>
      <c r="H17" s="79">
        <f t="shared" si="1"/>
        <v>62.83872504041816</v>
      </c>
      <c r="I17" s="80">
        <v>2783323</v>
      </c>
      <c r="J17" s="80">
        <v>1463295.24</v>
      </c>
      <c r="K17" s="79">
        <f t="shared" si="2"/>
        <v>52.57367686035721</v>
      </c>
      <c r="L17" s="81"/>
      <c r="M17" s="82"/>
      <c r="N17" s="83"/>
      <c r="O17" s="84">
        <v>4564185</v>
      </c>
      <c r="P17" s="84">
        <v>3310545.63</v>
      </c>
      <c r="Q17" s="79">
        <f>P17/O17*100</f>
        <v>72.53311664623585</v>
      </c>
      <c r="R17" s="85"/>
      <c r="S17" s="85"/>
      <c r="T17" s="79"/>
      <c r="U17" s="84">
        <v>6688365</v>
      </c>
      <c r="V17" s="84">
        <v>3942582.61</v>
      </c>
      <c r="W17" s="79">
        <f t="shared" si="4"/>
        <v>58.946881786505365</v>
      </c>
      <c r="X17" s="84">
        <v>1349883</v>
      </c>
      <c r="Y17" s="84">
        <v>831602.22</v>
      </c>
      <c r="Z17" s="86">
        <f>Y17/X17*100</f>
        <v>61.60550358808874</v>
      </c>
    </row>
    <row r="18" spans="1:26" ht="26.25" thickBot="1">
      <c r="A18" s="87"/>
      <c r="B18" s="88" t="s">
        <v>24</v>
      </c>
      <c r="C18" s="89">
        <f>SUM(C11:C17)</f>
        <v>44956435</v>
      </c>
      <c r="D18" s="90">
        <f>SUM(D11:D17)</f>
        <v>49234017.44</v>
      </c>
      <c r="E18" s="91">
        <f t="shared" si="0"/>
        <v>109.5149502846478</v>
      </c>
      <c r="F18" s="92">
        <f>SUM(F11:F17)</f>
        <v>43803431</v>
      </c>
      <c r="G18" s="92">
        <f>SUM(G11:G17)</f>
        <v>32368278.490000002</v>
      </c>
      <c r="H18" s="93">
        <f t="shared" si="1"/>
        <v>73.8943908069667</v>
      </c>
      <c r="I18" s="92">
        <f>SUM(I11:I17)</f>
        <v>8967868</v>
      </c>
      <c r="J18" s="92">
        <f>SUM(J11:J17)</f>
        <v>6776670.19</v>
      </c>
      <c r="K18" s="93">
        <f t="shared" si="2"/>
        <v>75.56612329708689</v>
      </c>
      <c r="L18" s="94">
        <f>SUM(L11:L17)</f>
        <v>371898</v>
      </c>
      <c r="M18" s="92">
        <f>SUM(M11:M17)</f>
        <v>304943.08</v>
      </c>
      <c r="N18" s="93">
        <f>M18/L18*100</f>
        <v>81.99642912841693</v>
      </c>
      <c r="O18" s="92">
        <f>SUM(O11:O17)</f>
        <v>11712363</v>
      </c>
      <c r="P18" s="92">
        <f>SUM(P11:P17)</f>
        <v>9076984.969999999</v>
      </c>
      <c r="Q18" s="93">
        <f>P18/O18*100</f>
        <v>77.49917732228757</v>
      </c>
      <c r="R18" s="95">
        <f>SUM(R11:R17)</f>
        <v>0</v>
      </c>
      <c r="S18" s="95">
        <f>SUM(S11:S17)</f>
        <v>0</v>
      </c>
      <c r="T18" s="93"/>
      <c r="U18" s="92">
        <f>SUM(U11:U17)</f>
        <v>15107767</v>
      </c>
      <c r="V18" s="92">
        <f>SUM(V11:V17)</f>
        <v>10255706.129999999</v>
      </c>
      <c r="W18" s="93">
        <f t="shared" si="4"/>
        <v>67.88366626252575</v>
      </c>
      <c r="X18" s="92">
        <f>SUM(X11:X17)</f>
        <v>3143603</v>
      </c>
      <c r="Y18" s="92">
        <f>SUM(Y11:Y17)</f>
        <v>2113019.54</v>
      </c>
      <c r="Z18" s="52">
        <f>Y18/X18*100</f>
        <v>67.21648821431968</v>
      </c>
    </row>
    <row r="19" spans="1:26" ht="25.5">
      <c r="A19" s="18"/>
      <c r="B19" s="53" t="s">
        <v>25</v>
      </c>
      <c r="C19" s="96">
        <v>920835</v>
      </c>
      <c r="D19" s="97">
        <v>944739.1</v>
      </c>
      <c r="E19" s="98">
        <f t="shared" si="0"/>
        <v>102.59591566350106</v>
      </c>
      <c r="F19" s="99">
        <v>931643</v>
      </c>
      <c r="G19" s="99">
        <v>900601.99</v>
      </c>
      <c r="H19" s="58">
        <f t="shared" si="1"/>
        <v>96.66814326947124</v>
      </c>
      <c r="I19" s="100">
        <v>431543</v>
      </c>
      <c r="J19" s="100">
        <v>400601.99</v>
      </c>
      <c r="K19" s="58">
        <f t="shared" si="2"/>
        <v>92.8301443888558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1758245</v>
      </c>
      <c r="D20" s="97">
        <v>1620054.83</v>
      </c>
      <c r="E20" s="107">
        <f t="shared" si="0"/>
        <v>92.14044857229796</v>
      </c>
      <c r="F20" s="99">
        <v>1779463</v>
      </c>
      <c r="G20" s="99">
        <v>1396795.37</v>
      </c>
      <c r="H20" s="65">
        <f t="shared" si="1"/>
        <v>78.49533089476995</v>
      </c>
      <c r="I20" s="100">
        <v>531324</v>
      </c>
      <c r="J20" s="100">
        <v>453123.67</v>
      </c>
      <c r="K20" s="65">
        <f t="shared" si="2"/>
        <v>85.28198801484594</v>
      </c>
      <c r="L20" s="108"/>
      <c r="M20" s="72"/>
      <c r="N20" s="74"/>
      <c r="O20" s="67">
        <v>845472</v>
      </c>
      <c r="P20" s="67">
        <v>618165.75</v>
      </c>
      <c r="Q20" s="65">
        <f>P20/O20*100</f>
        <v>73.11486956398319</v>
      </c>
      <c r="R20" s="68"/>
      <c r="S20" s="68"/>
      <c r="T20" s="65"/>
      <c r="U20" s="67">
        <v>40500</v>
      </c>
      <c r="V20" s="67">
        <v>34281.23</v>
      </c>
      <c r="W20" s="65">
        <f aca="true" t="shared" si="5" ref="W20:W27">V20/U20*100</f>
        <v>84.64501234567902</v>
      </c>
      <c r="X20" s="67">
        <v>333165</v>
      </c>
      <c r="Y20" s="67">
        <v>266772.56</v>
      </c>
      <c r="Z20" s="69">
        <f aca="true" t="shared" si="6" ref="Z20:Z29">Y20/X20*100</f>
        <v>80.07220446325394</v>
      </c>
    </row>
    <row r="21" spans="1:26" ht="25.5">
      <c r="A21" s="18"/>
      <c r="B21" s="63" t="s">
        <v>27</v>
      </c>
      <c r="C21" s="96">
        <v>571841</v>
      </c>
      <c r="D21" s="97">
        <v>602429.78</v>
      </c>
      <c r="E21" s="107">
        <f t="shared" si="0"/>
        <v>105.34917573241513</v>
      </c>
      <c r="F21" s="99">
        <v>710661</v>
      </c>
      <c r="G21" s="99">
        <v>480186.61</v>
      </c>
      <c r="H21" s="65">
        <f t="shared" si="1"/>
        <v>67.56901110374707</v>
      </c>
      <c r="I21" s="100">
        <v>335000</v>
      </c>
      <c r="J21" s="100">
        <v>271174.24</v>
      </c>
      <c r="K21" s="65">
        <f t="shared" si="2"/>
        <v>80.9475343283582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19550</v>
      </c>
      <c r="V21" s="67">
        <v>17581.9</v>
      </c>
      <c r="W21" s="65">
        <f t="shared" si="5"/>
        <v>89.93299232736574</v>
      </c>
      <c r="X21" s="67">
        <v>356111</v>
      </c>
      <c r="Y21" s="67">
        <v>191430.47</v>
      </c>
      <c r="Z21" s="69">
        <f t="shared" si="6"/>
        <v>53.755842981542266</v>
      </c>
    </row>
    <row r="22" spans="1:26" ht="25.5">
      <c r="A22" s="18"/>
      <c r="B22" s="63" t="s">
        <v>28</v>
      </c>
      <c r="C22" s="96">
        <v>1074964</v>
      </c>
      <c r="D22" s="97">
        <v>1293576.31</v>
      </c>
      <c r="E22" s="107">
        <f t="shared" si="0"/>
        <v>120.33670988051692</v>
      </c>
      <c r="F22" s="99">
        <v>1207619</v>
      </c>
      <c r="G22" s="99">
        <v>972975.48</v>
      </c>
      <c r="H22" s="65">
        <f t="shared" si="1"/>
        <v>80.56973929691401</v>
      </c>
      <c r="I22" s="100">
        <v>551623</v>
      </c>
      <c r="J22" s="100">
        <v>461625.61</v>
      </c>
      <c r="K22" s="65">
        <f t="shared" si="2"/>
        <v>83.68498231582076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433609</v>
      </c>
      <c r="V22" s="67">
        <v>339158.39</v>
      </c>
      <c r="W22" s="65">
        <f t="shared" si="5"/>
        <v>78.21756236609481</v>
      </c>
      <c r="X22" s="67">
        <v>198387</v>
      </c>
      <c r="Y22" s="67">
        <v>153361.67</v>
      </c>
      <c r="Z22" s="69">
        <f t="shared" si="6"/>
        <v>77.30429413217601</v>
      </c>
    </row>
    <row r="23" spans="1:26" ht="27.75" customHeight="1">
      <c r="A23" s="18"/>
      <c r="B23" s="63" t="s">
        <v>29</v>
      </c>
      <c r="C23" s="96">
        <v>1175362</v>
      </c>
      <c r="D23" s="97">
        <v>1847952.03</v>
      </c>
      <c r="E23" s="107">
        <f t="shared" si="0"/>
        <v>157.22407479567997</v>
      </c>
      <c r="F23" s="99">
        <v>1441665</v>
      </c>
      <c r="G23" s="99">
        <v>1142966.34</v>
      </c>
      <c r="H23" s="65">
        <f t="shared" si="1"/>
        <v>79.28099385085994</v>
      </c>
      <c r="I23" s="100">
        <v>776640</v>
      </c>
      <c r="J23" s="100">
        <v>589254.35</v>
      </c>
      <c r="K23" s="65">
        <f t="shared" si="2"/>
        <v>75.87226385455294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428440</v>
      </c>
      <c r="V23" s="67">
        <v>350430.98</v>
      </c>
      <c r="W23" s="65">
        <f t="shared" si="5"/>
        <v>81.79231164223695</v>
      </c>
      <c r="X23" s="67">
        <v>193585</v>
      </c>
      <c r="Y23" s="67">
        <v>164941.01</v>
      </c>
      <c r="Z23" s="69">
        <f t="shared" si="6"/>
        <v>85.20340418937418</v>
      </c>
    </row>
    <row r="24" spans="1:30" ht="25.5">
      <c r="A24" s="18"/>
      <c r="B24" s="63" t="s">
        <v>30</v>
      </c>
      <c r="C24" s="96">
        <v>1255325</v>
      </c>
      <c r="D24" s="97">
        <v>1400852.9</v>
      </c>
      <c r="E24" s="107">
        <f t="shared" si="0"/>
        <v>111.59284647402066</v>
      </c>
      <c r="F24" s="99">
        <v>1395253</v>
      </c>
      <c r="G24" s="99">
        <v>1326579.65</v>
      </c>
      <c r="H24" s="65">
        <f t="shared" si="1"/>
        <v>95.07807186223573</v>
      </c>
      <c r="I24" s="100">
        <v>514424</v>
      </c>
      <c r="J24" s="100">
        <v>478723.58</v>
      </c>
      <c r="K24" s="65">
        <f t="shared" si="2"/>
        <v>93.06011772390092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119538</v>
      </c>
      <c r="V24" s="67">
        <v>115538</v>
      </c>
      <c r="W24" s="65">
        <f t="shared" si="5"/>
        <v>96.65378373404273</v>
      </c>
      <c r="X24" s="67">
        <v>234824</v>
      </c>
      <c r="Y24" s="67">
        <v>206897.31</v>
      </c>
      <c r="Z24" s="69">
        <f t="shared" si="6"/>
        <v>88.10739532586108</v>
      </c>
      <c r="AD24" s="109"/>
    </row>
    <row r="25" spans="1:26" ht="26.25" thickBot="1">
      <c r="A25" s="76"/>
      <c r="B25" s="77" t="s">
        <v>31</v>
      </c>
      <c r="C25" s="96">
        <v>9229850</v>
      </c>
      <c r="D25" s="97">
        <v>11044579.22</v>
      </c>
      <c r="E25" s="110">
        <f t="shared" si="0"/>
        <v>119.66152451014915</v>
      </c>
      <c r="F25" s="99">
        <v>11182141</v>
      </c>
      <c r="G25" s="99">
        <v>7938968.039999999</v>
      </c>
      <c r="H25" s="79">
        <f t="shared" si="1"/>
        <v>70.99685149740107</v>
      </c>
      <c r="I25" s="100">
        <v>1696998</v>
      </c>
      <c r="J25" s="100">
        <v>1124017.17</v>
      </c>
      <c r="K25" s="79">
        <f t="shared" si="2"/>
        <v>66.23562137374351</v>
      </c>
      <c r="L25" s="111"/>
      <c r="M25" s="82"/>
      <c r="N25" s="83"/>
      <c r="O25" s="84">
        <v>3388025</v>
      </c>
      <c r="P25" s="84">
        <v>1969144.14</v>
      </c>
      <c r="Q25" s="79">
        <f>P25/O25*100</f>
        <v>58.120708672456665</v>
      </c>
      <c r="R25" s="85"/>
      <c r="S25" s="85"/>
      <c r="T25" s="79"/>
      <c r="U25" s="84">
        <v>5522095</v>
      </c>
      <c r="V25" s="84">
        <v>4382672.02</v>
      </c>
      <c r="W25" s="79">
        <f t="shared" si="5"/>
        <v>79.36611050697243</v>
      </c>
      <c r="X25" s="84">
        <v>160963</v>
      </c>
      <c r="Y25" s="84">
        <v>99791.07</v>
      </c>
      <c r="Z25" s="86">
        <f t="shared" si="6"/>
        <v>61.996278647888026</v>
      </c>
    </row>
    <row r="26" spans="1:26" ht="37.5" customHeight="1" thickBot="1">
      <c r="A26" s="18"/>
      <c r="B26" s="88" t="s">
        <v>32</v>
      </c>
      <c r="C26" s="89">
        <f>SUM(C19:C25)</f>
        <v>15986422</v>
      </c>
      <c r="D26" s="92">
        <f>SUM(D19:D25)</f>
        <v>18754184.17</v>
      </c>
      <c r="E26" s="112">
        <f t="shared" si="0"/>
        <v>117.31320598192643</v>
      </c>
      <c r="F26" s="89">
        <f>SUM(F19:F25)</f>
        <v>18648445</v>
      </c>
      <c r="G26" s="92">
        <f>SUM(G19:G25)</f>
        <v>14159073.479999999</v>
      </c>
      <c r="H26" s="93">
        <f t="shared" si="1"/>
        <v>75.92629562411236</v>
      </c>
      <c r="I26" s="92">
        <f>SUM(I19:I25)</f>
        <v>4837552</v>
      </c>
      <c r="J26" s="92">
        <f>SUM(J19:J25)</f>
        <v>3778520.61</v>
      </c>
      <c r="K26" s="93">
        <f t="shared" si="2"/>
        <v>78.10811356653117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4233497</v>
      </c>
      <c r="P26" s="92">
        <f>SUM(P19:P25)</f>
        <v>2587309.8899999997</v>
      </c>
      <c r="Q26" s="93">
        <f>P26/O26*100</f>
        <v>61.11519365668617</v>
      </c>
      <c r="R26" s="95"/>
      <c r="S26" s="95"/>
      <c r="T26" s="93"/>
      <c r="U26" s="92">
        <f>SUM(U19:U25)</f>
        <v>6563832</v>
      </c>
      <c r="V26" s="92">
        <f>SUM(V19:V25)</f>
        <v>5239662.52</v>
      </c>
      <c r="W26" s="93">
        <f t="shared" si="5"/>
        <v>79.82627404235818</v>
      </c>
      <c r="X26" s="92">
        <f>SUM(X19:X25)</f>
        <v>1477035</v>
      </c>
      <c r="Y26" s="92">
        <f>SUM(Y19:Y25)</f>
        <v>1083194.09</v>
      </c>
      <c r="Z26" s="52">
        <f t="shared" si="6"/>
        <v>73.33570903871608</v>
      </c>
    </row>
    <row r="27" spans="1:26" ht="22.5" customHeight="1" thickBot="1">
      <c r="A27" s="18"/>
      <c r="B27" s="113" t="s">
        <v>33</v>
      </c>
      <c r="C27" s="89">
        <f>C10+C18+C26</f>
        <v>87801375</v>
      </c>
      <c r="D27" s="92">
        <f>D10+D18+D26</f>
        <v>97211264.84</v>
      </c>
      <c r="E27" s="91">
        <f t="shared" si="0"/>
        <v>110.71724655792691</v>
      </c>
      <c r="F27" s="89">
        <f>F10+F18+F26</f>
        <v>87154181</v>
      </c>
      <c r="G27" s="92">
        <f>G10+G18+G26</f>
        <v>66062737.769999996</v>
      </c>
      <c r="H27" s="114">
        <f t="shared" si="1"/>
        <v>75.79984920057937</v>
      </c>
      <c r="I27" s="92">
        <f>I10+I18+I26</f>
        <v>18217751</v>
      </c>
      <c r="J27" s="92">
        <f>J10+J18+J26</f>
        <v>13454817.54</v>
      </c>
      <c r="K27" s="114">
        <f t="shared" si="2"/>
        <v>73.85553540609925</v>
      </c>
      <c r="L27" s="92">
        <f>L10+L18+L26</f>
        <v>371898</v>
      </c>
      <c r="M27" s="92">
        <f>M10+M18+M26</f>
        <v>304943.08</v>
      </c>
      <c r="N27" s="115">
        <f>N10+N18+N26</f>
        <v>81.99642912841693</v>
      </c>
      <c r="O27" s="92">
        <f>O10+O18+O26</f>
        <v>24777814</v>
      </c>
      <c r="P27" s="92">
        <f>P10+P18+P26</f>
        <v>18248766.93</v>
      </c>
      <c r="Q27" s="114">
        <f>P27/O27*100</f>
        <v>73.64962433732047</v>
      </c>
      <c r="R27" s="92"/>
      <c r="S27" s="92"/>
      <c r="T27" s="116"/>
      <c r="U27" s="92">
        <f>U10+U18+U26</f>
        <v>32002619</v>
      </c>
      <c r="V27" s="92">
        <f>V10+V18+V26</f>
        <v>24567273.349999998</v>
      </c>
      <c r="W27" s="114">
        <f t="shared" si="5"/>
        <v>76.76644636490532</v>
      </c>
      <c r="X27" s="92">
        <f>X10+X18+X26</f>
        <v>4620638</v>
      </c>
      <c r="Y27" s="92">
        <f>Y10+Y18+Y26</f>
        <v>3196213.63</v>
      </c>
      <c r="Z27" s="117">
        <f t="shared" si="6"/>
        <v>69.17256080220956</v>
      </c>
    </row>
    <row r="28" spans="1:26" ht="28.5" customHeight="1" thickBot="1">
      <c r="A28" s="118"/>
      <c r="B28" s="119" t="s">
        <v>34</v>
      </c>
      <c r="C28" s="120">
        <v>309964921</v>
      </c>
      <c r="D28" s="121">
        <v>319213594.91</v>
      </c>
      <c r="E28" s="122">
        <f t="shared" si="0"/>
        <v>102.9837808356385</v>
      </c>
      <c r="F28" s="123">
        <v>303652540</v>
      </c>
      <c r="G28" s="124">
        <v>282365463.53999996</v>
      </c>
      <c r="H28" s="114">
        <f t="shared" si="1"/>
        <v>92.98965967483755</v>
      </c>
      <c r="I28" s="125">
        <v>1722650</v>
      </c>
      <c r="J28" s="125">
        <v>1329337.22</v>
      </c>
      <c r="K28" s="114">
        <f t="shared" si="2"/>
        <v>77.16815487765942</v>
      </c>
      <c r="L28" s="126"/>
      <c r="M28" s="127"/>
      <c r="N28" s="128"/>
      <c r="O28" s="126">
        <v>72423967</v>
      </c>
      <c r="P28" s="127">
        <v>62052171.68000002</v>
      </c>
      <c r="Q28" s="114">
        <f>P28/O28*100</f>
        <v>85.67905660290607</v>
      </c>
      <c r="R28" s="126">
        <v>45202045</v>
      </c>
      <c r="S28" s="127">
        <v>39113903.900000006</v>
      </c>
      <c r="T28" s="114">
        <f>S28/R28*100</f>
        <v>86.53127065379455</v>
      </c>
      <c r="U28" s="126"/>
      <c r="V28" s="127"/>
      <c r="W28" s="114"/>
      <c r="X28" s="126">
        <v>9118672</v>
      </c>
      <c r="Y28" s="127">
        <v>7572403.609999999</v>
      </c>
      <c r="Z28" s="117">
        <f t="shared" si="6"/>
        <v>83.04283353979613</v>
      </c>
    </row>
    <row r="29" spans="1:26" ht="24.75" customHeight="1" thickBot="1">
      <c r="A29" s="76"/>
      <c r="B29" s="129" t="s">
        <v>35</v>
      </c>
      <c r="C29" s="130">
        <f>C27+C28</f>
        <v>397766296</v>
      </c>
      <c r="D29" s="131">
        <f>D27+D28</f>
        <v>416424859.75</v>
      </c>
      <c r="E29" s="91">
        <f t="shared" si="0"/>
        <v>104.69083578413591</v>
      </c>
      <c r="F29" s="130">
        <f>F27+F28</f>
        <v>390806721</v>
      </c>
      <c r="G29" s="131">
        <f>G27+G28</f>
        <v>348428201.30999994</v>
      </c>
      <c r="H29" s="93">
        <f t="shared" si="1"/>
        <v>89.1561435838254</v>
      </c>
      <c r="I29" s="130">
        <f>I27+I28</f>
        <v>19940401</v>
      </c>
      <c r="J29" s="130">
        <f>J27+J28</f>
        <v>14784154.76</v>
      </c>
      <c r="K29" s="93">
        <f t="shared" si="2"/>
        <v>74.14171239585401</v>
      </c>
      <c r="L29" s="131">
        <f>L27+L28</f>
        <v>371898</v>
      </c>
      <c r="M29" s="131">
        <f>M27+M28</f>
        <v>304943.08</v>
      </c>
      <c r="N29" s="45">
        <f>N27+N28</f>
        <v>81.99642912841693</v>
      </c>
      <c r="O29" s="131">
        <f>O27+O28</f>
        <v>97201781</v>
      </c>
      <c r="P29" s="131">
        <f>P27+P28</f>
        <v>80300938.61000001</v>
      </c>
      <c r="Q29" s="93">
        <f>P29/O29*100</f>
        <v>82.61262065764002</v>
      </c>
      <c r="R29" s="131">
        <f>R27+R28</f>
        <v>45202045</v>
      </c>
      <c r="S29" s="131">
        <f>S27+S28</f>
        <v>39113903.900000006</v>
      </c>
      <c r="T29" s="93">
        <f>S29/R29*100</f>
        <v>86.53127065379455</v>
      </c>
      <c r="U29" s="131">
        <f>U27+U28</f>
        <v>32002619</v>
      </c>
      <c r="V29" s="131">
        <f>V27+V28</f>
        <v>24567273.349999998</v>
      </c>
      <c r="W29" s="93">
        <f>V29/U29*100</f>
        <v>76.76644636490532</v>
      </c>
      <c r="X29" s="131">
        <f>X27+X28</f>
        <v>13739310</v>
      </c>
      <c r="Y29" s="131">
        <f>Y27+Y28</f>
        <v>10768617.239999998</v>
      </c>
      <c r="Z29" s="52">
        <f t="shared" si="6"/>
        <v>78.37815174124464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6:8" ht="12.75">
      <c r="F31" s="1"/>
      <c r="G31" s="134"/>
      <c r="H31" s="1"/>
    </row>
    <row r="32" spans="6:8" ht="12.75">
      <c r="F32" s="1"/>
      <c r="G32" s="1"/>
      <c r="H32" s="1"/>
    </row>
    <row r="36" spans="6:7" ht="12.75">
      <c r="F36" s="133"/>
      <c r="G36" s="13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2016-09-26T10:21:08Z</dcterms:created>
  <dcterms:modified xsi:type="dcterms:W3CDTF">2016-09-26T10:21:26Z</dcterms:modified>
  <cp:category/>
  <cp:version/>
  <cp:contentType/>
  <cp:contentStatus/>
</cp:coreProperties>
</file>