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<sst xmlns="http://schemas.openxmlformats.org/spreadsheetml/2006/main" count="56" uniqueCount="37">
  <si>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26 10 2015</t>
  </si>
  <si>
    <t>Інформація про надходження та використання коштів місцевих бюджетів Дергачівського району (станом на 26.10.2015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</si>
  <si>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</si>
  <si>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</si>
  <si>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</si>
  <si>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</si>
  <si>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</si>
  <si>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</si>
  <si>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</si>
  <si>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</si>
  <si>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</si>
  <si>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</si>
  <si>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січень-жовтень</t>
  </si>
  <si>
    <t>виконання по доходах за січень-жовтень</t>
  </si>
  <si>
    <t>%</t>
  </si>
  <si>
    <t>затерджено з урахуванням змін на 
січень-жовтень</t>
  </si>
  <si>
    <t>касові видатки  за січень-жовтень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</si>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</sst>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11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34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4" fillId="0" borderId="30" xfId="335" applyBorder="1" applyAlignment="1">
      <alignment vertical="center"/>
      <protection/>
    </xf>
    <xf numFmtId="172" fontId="6" fillId="0" borderId="32" xfId="0" applyNumberFormat="1" applyFont="1" applyFill="1" applyBorder="1" applyAlignment="1">
      <alignment vertical="center"/>
    </xf>
    <xf numFmtId="174" fontId="9" fillId="0" borderId="30" xfId="337" applyNumberFormat="1" applyFont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center" vertical="center"/>
    </xf>
    <xf numFmtId="174" fontId="9" fillId="0" borderId="17" xfId="334" applyNumberFormat="1" applyFont="1" applyBorder="1" applyAlignment="1">
      <alignment vertical="center" wrapText="1"/>
      <protection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9" fillId="0" borderId="17" xfId="333" applyNumberFormat="1" applyFont="1" applyFill="1" applyBorder="1" applyAlignment="1">
      <alignment vertical="center" wrapText="1"/>
      <protection/>
    </xf>
    <xf numFmtId="172" fontId="6" fillId="0" borderId="17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4" fillId="0" borderId="34" xfId="335" applyBorder="1" applyAlignment="1">
      <alignment vertical="center"/>
      <protection/>
    </xf>
    <xf numFmtId="172" fontId="6" fillId="0" borderId="35" xfId="0" applyNumberFormat="1" applyFont="1" applyFill="1" applyBorder="1" applyAlignment="1">
      <alignment vertical="center"/>
    </xf>
    <xf numFmtId="174" fontId="4" fillId="0" borderId="34" xfId="337" applyNumberFormat="1" applyFont="1" applyBorder="1" applyAlignment="1">
      <alignment vertical="center" wrapText="1"/>
      <protection/>
    </xf>
    <xf numFmtId="172" fontId="6" fillId="0" borderId="34" xfId="0" applyNumberFormat="1" applyFont="1" applyFill="1" applyBorder="1" applyAlignment="1">
      <alignment vertical="center"/>
    </xf>
    <xf numFmtId="174" fontId="4" fillId="0" borderId="34" xfId="334" applyNumberFormat="1" applyFont="1" applyBorder="1" applyAlignment="1">
      <alignment vertical="center" wrapText="1"/>
      <protection/>
    </xf>
    <xf numFmtId="1" fontId="4" fillId="0" borderId="34" xfId="333" applyNumberFormat="1" applyFont="1" applyFill="1" applyBorder="1" applyAlignment="1">
      <alignment vertical="center" wrapText="1"/>
      <protection/>
    </xf>
    <xf numFmtId="174" fontId="0" fillId="0" borderId="34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 wrapText="1"/>
    </xf>
    <xf numFmtId="172" fontId="6" fillId="0" borderId="38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4" fillId="0" borderId="24" xfId="333" applyNumberFormat="1" applyFont="1" applyFill="1" applyBorder="1" applyAlignment="1">
      <alignment vertical="center" wrapText="1"/>
      <protection/>
    </xf>
    <xf numFmtId="174" fontId="0" fillId="0" borderId="24" xfId="0" applyNumberFormat="1" applyFont="1" applyFill="1" applyBorder="1" applyAlignment="1">
      <alignment vertical="center" wrapText="1"/>
    </xf>
    <xf numFmtId="172" fontId="6" fillId="0" borderId="39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" fontId="4" fillId="0" borderId="24" xfId="336" applyNumberFormat="1" applyFont="1" applyFill="1" applyBorder="1" applyAlignment="1">
      <alignment vertical="center" wrapText="1"/>
      <protection/>
    </xf>
    <xf numFmtId="0" fontId="0" fillId="0" borderId="20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172" fontId="6" fillId="0" borderId="41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vertical="center"/>
    </xf>
    <xf numFmtId="174" fontId="4" fillId="0" borderId="43" xfId="334" applyNumberFormat="1" applyFont="1" applyBorder="1" applyAlignment="1">
      <alignment vertical="center" wrapText="1"/>
      <protection/>
    </xf>
    <xf numFmtId="1" fontId="0" fillId="0" borderId="42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1" fontId="4" fillId="0" borderId="42" xfId="333" applyNumberFormat="1" applyFont="1" applyFill="1" applyBorder="1" applyAlignment="1">
      <alignment vertical="center" wrapText="1"/>
      <protection/>
    </xf>
    <xf numFmtId="174" fontId="0" fillId="0" borderId="42" xfId="0" applyNumberFormat="1" applyFont="1" applyFill="1" applyBorder="1" applyAlignment="1">
      <alignment vertical="center" wrapText="1"/>
    </xf>
    <xf numFmtId="172" fontId="6" fillId="0" borderId="44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 wrapText="1"/>
    </xf>
    <xf numFmtId="1" fontId="6" fillId="0" borderId="16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24" xfId="335" applyBorder="1" applyAlignment="1">
      <alignment vertical="center"/>
      <protection/>
    </xf>
    <xf numFmtId="172" fontId="6" fillId="0" borderId="46" xfId="0" applyNumberFormat="1" applyFont="1" applyFill="1" applyBorder="1" applyAlignment="1">
      <alignment vertical="center"/>
    </xf>
    <xf numFmtId="174" fontId="4" fillId="0" borderId="24" xfId="337" applyNumberFormat="1" applyFont="1" applyBorder="1" applyAlignment="1">
      <alignment vertical="center" wrapText="1"/>
      <protection/>
    </xf>
    <xf numFmtId="174" fontId="4" fillId="0" borderId="24" xfId="334" applyNumberFormat="1" applyFont="1" applyBorder="1" applyAlignment="1">
      <alignment vertical="center" wrapText="1"/>
      <protection/>
    </xf>
    <xf numFmtId="14" fontId="0" fillId="0" borderId="34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1" fontId="0" fillId="0" borderId="34" xfId="0" applyNumberFormat="1" applyFont="1" applyFill="1" applyBorder="1" applyAlignment="1">
      <alignment vertical="center"/>
    </xf>
    <xf numFmtId="174" fontId="0" fillId="0" borderId="34" xfId="0" applyNumberFormat="1" applyFont="1" applyFill="1" applyBorder="1" applyAlignment="1">
      <alignment vertical="center" wrapText="1"/>
    </xf>
    <xf numFmtId="1" fontId="0" fillId="0" borderId="34" xfId="0" applyNumberFormat="1" applyFont="1" applyFill="1" applyBorder="1" applyAlignment="1">
      <alignment vertical="center" wrapText="1"/>
    </xf>
    <xf numFmtId="172" fontId="6" fillId="0" borderId="47" xfId="0" applyNumberFormat="1" applyFont="1" applyFill="1" applyBorder="1" applyAlignment="1">
      <alignment vertical="center"/>
    </xf>
    <xf numFmtId="14" fontId="0" fillId="0" borderId="24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 wrapText="1"/>
    </xf>
    <xf numFmtId="172" fontId="6" fillId="0" borderId="48" xfId="0" applyNumberFormat="1" applyFont="1" applyFill="1" applyBorder="1" applyAlignment="1">
      <alignment vertical="center"/>
    </xf>
    <xf numFmtId="14" fontId="0" fillId="0" borderId="42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vertical="center"/>
    </xf>
    <xf numFmtId="1" fontId="6" fillId="0" borderId="50" xfId="0" applyNumberFormat="1" applyFont="1" applyFill="1" applyBorder="1" applyAlignment="1">
      <alignment vertical="center"/>
    </xf>
    <xf numFmtId="172" fontId="6" fillId="0" borderId="51" xfId="0" applyNumberFormat="1" applyFont="1" applyFill="1" applyBorder="1" applyAlignment="1">
      <alignment vertical="center"/>
    </xf>
    <xf numFmtId="172" fontId="6" fillId="0" borderId="51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52" xfId="0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9" fillId="0" borderId="42" xfId="335" applyFont="1" applyBorder="1" applyAlignment="1">
      <alignment vertical="center"/>
      <protection/>
    </xf>
    <xf numFmtId="172" fontId="6" fillId="0" borderId="53" xfId="0" applyNumberFormat="1" applyFont="1" applyFill="1" applyBorder="1" applyAlignment="1">
      <alignment vertical="center"/>
    </xf>
    <xf numFmtId="174" fontId="9" fillId="0" borderId="42" xfId="337" applyNumberFormat="1" applyFont="1" applyBorder="1" applyAlignment="1">
      <alignment vertical="center" wrapText="1"/>
      <protection/>
    </xf>
    <xf numFmtId="174" fontId="9" fillId="0" borderId="42" xfId="334" applyNumberFormat="1" applyFont="1" applyBorder="1" applyAlignment="1">
      <alignment vertical="center" wrapText="1"/>
      <protection/>
    </xf>
    <xf numFmtId="174" fontId="6" fillId="0" borderId="51" xfId="0" applyNumberFormat="1" applyFont="1" applyFill="1" applyBorder="1" applyAlignment="1">
      <alignment vertical="center"/>
    </xf>
    <xf numFmtId="1" fontId="9" fillId="0" borderId="51" xfId="333" applyNumberFormat="1" applyFont="1" applyFill="1" applyBorder="1" applyAlignment="1">
      <alignment vertical="center" wrapText="1"/>
      <protection/>
    </xf>
    <xf numFmtId="172" fontId="6" fillId="0" borderId="51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74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Alignment="1">
      <alignment vertical="center"/>
    </xf>
  </cellXfs>
  <cellStyles count="33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жовтень касові" xfId="333"/>
    <cellStyle name="Обычный_Книга1" xfId="334"/>
    <cellStyle name="Обычный_Книга2" xfId="335"/>
    <cellStyle name="Обычный_КФК" xfId="336"/>
    <cellStyle name="Обычный_щопонеділка" xfId="337"/>
    <cellStyle name="Followed Hyperlink" xfId="338"/>
    <cellStyle name="Плохой" xfId="339"/>
    <cellStyle name="Пояснение" xfId="340"/>
    <cellStyle name="Примечание" xfId="341"/>
    <cellStyle name="Percent" xfId="342"/>
    <cellStyle name="Связанная ячейка" xfId="343"/>
    <cellStyle name="Текст предупреждения" xfId="344"/>
    <cellStyle name="Comma" xfId="345"/>
    <cellStyle name="Comma [0]" xfId="346"/>
    <cellStyle name="Хороший" xfId="3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6"/>
  <sheetViews>
    <sheetView tabSelected="1" workbookViewId="0" topLeftCell="A1">
      <pane xSplit="2" ySplit="9" topLeftCell="C2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44" sqref="F44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4" customWidth="1"/>
    <col min="7" max="7" width="14.00390625" style="4" customWidth="1"/>
    <col min="8" max="8" width="6.140625" style="4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4" customWidth="1"/>
    <col min="30" max="30" width="11.8515625" style="4" customWidth="1"/>
    <col min="31" max="68" width="9.140625" style="4" customWidth="1"/>
    <col min="69" max="16384" width="9.140625" style="3" customWidth="1"/>
  </cols>
  <sheetData>
    <row r="1" spans="2:4" ht="12.75">
      <c r="B1" s="2"/>
      <c r="C1" s="2"/>
      <c r="D1" s="2"/>
    </row>
    <row r="2" spans="2:4" ht="12.75">
      <c r="B2" s="5" t="s">
        <v>0</v>
      </c>
      <c r="C2" s="5"/>
      <c r="D2" s="5"/>
    </row>
    <row r="5" spans="2:26" ht="18"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3.5" thickBot="1"/>
    <row r="7" spans="1:26" ht="13.5" customHeight="1" thickBot="1">
      <c r="A7" s="8"/>
      <c r="B7" s="9"/>
      <c r="C7" s="10" t="s">
        <v>2</v>
      </c>
      <c r="D7" s="11"/>
      <c r="E7" s="12"/>
      <c r="F7" s="13" t="s">
        <v>3</v>
      </c>
      <c r="G7" s="14"/>
      <c r="H7" s="15"/>
      <c r="I7" s="16" t="s">
        <v>4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8"/>
    </row>
    <row r="8" spans="1:26" ht="27.75" customHeight="1" thickBot="1">
      <c r="A8" s="19"/>
      <c r="B8" s="20" t="s">
        <v>5</v>
      </c>
      <c r="C8" s="21"/>
      <c r="D8" s="22"/>
      <c r="E8" s="23"/>
      <c r="F8" s="24"/>
      <c r="G8" s="25"/>
      <c r="H8" s="26"/>
      <c r="I8" s="16" t="s">
        <v>6</v>
      </c>
      <c r="J8" s="17"/>
      <c r="K8" s="18"/>
      <c r="L8" s="16" t="s">
        <v>7</v>
      </c>
      <c r="M8" s="17"/>
      <c r="N8" s="18"/>
      <c r="O8" s="27" t="s">
        <v>8</v>
      </c>
      <c r="P8" s="28"/>
      <c r="Q8" s="28"/>
      <c r="R8" s="28" t="s">
        <v>9</v>
      </c>
      <c r="S8" s="28"/>
      <c r="T8" s="28"/>
      <c r="U8" s="29" t="s">
        <v>10</v>
      </c>
      <c r="V8" s="28"/>
      <c r="W8" s="28"/>
      <c r="X8" s="28" t="s">
        <v>11</v>
      </c>
      <c r="Y8" s="28"/>
      <c r="Z8" s="30"/>
    </row>
    <row r="9" spans="1:26" ht="87.75" customHeight="1" thickBot="1">
      <c r="A9" s="19"/>
      <c r="B9" s="21"/>
      <c r="C9" s="31" t="s">
        <v>12</v>
      </c>
      <c r="D9" s="32" t="s">
        <v>13</v>
      </c>
      <c r="E9" s="33" t="s">
        <v>14</v>
      </c>
      <c r="F9" s="34" t="s">
        <v>15</v>
      </c>
      <c r="G9" s="35" t="s">
        <v>16</v>
      </c>
      <c r="H9" s="33" t="s">
        <v>14</v>
      </c>
      <c r="I9" s="34" t="s">
        <v>15</v>
      </c>
      <c r="J9" s="35" t="s">
        <v>16</v>
      </c>
      <c r="K9" s="36" t="s">
        <v>14</v>
      </c>
      <c r="L9" s="34" t="s">
        <v>15</v>
      </c>
      <c r="M9" s="35" t="s">
        <v>16</v>
      </c>
      <c r="N9" s="36" t="s">
        <v>14</v>
      </c>
      <c r="O9" s="34" t="s">
        <v>15</v>
      </c>
      <c r="P9" s="35" t="s">
        <v>16</v>
      </c>
      <c r="Q9" s="36" t="s">
        <v>14</v>
      </c>
      <c r="R9" s="34" t="s">
        <v>15</v>
      </c>
      <c r="S9" s="35" t="s">
        <v>16</v>
      </c>
      <c r="T9" s="36" t="s">
        <v>14</v>
      </c>
      <c r="U9" s="34" t="s">
        <v>15</v>
      </c>
      <c r="V9" s="35" t="s">
        <v>16</v>
      </c>
      <c r="W9" s="36" t="s">
        <v>14</v>
      </c>
      <c r="X9" s="34" t="s">
        <v>15</v>
      </c>
      <c r="Y9" s="35" t="s">
        <v>16</v>
      </c>
      <c r="Z9" s="37" t="s">
        <v>14</v>
      </c>
    </row>
    <row r="10" spans="1:26" ht="42.75" customHeight="1" thickBot="1">
      <c r="A10" s="38"/>
      <c r="B10" s="39" t="s">
        <v>17</v>
      </c>
      <c r="C10" s="40">
        <v>20333863</v>
      </c>
      <c r="D10" s="40">
        <v>21759359.65</v>
      </c>
      <c r="E10" s="41">
        <f aca="true" t="shared" si="0" ref="E10:E29">D10/C10*100</f>
        <v>107.01045664564572</v>
      </c>
      <c r="F10" s="42">
        <v>21024016</v>
      </c>
      <c r="G10" s="42">
        <v>18620143.45</v>
      </c>
      <c r="H10" s="43">
        <f aca="true" t="shared" si="1" ref="H10:H29">G10/F10*100</f>
        <v>88.56606392422836</v>
      </c>
      <c r="I10" s="44">
        <v>2436910</v>
      </c>
      <c r="J10" s="44">
        <v>1989255.05</v>
      </c>
      <c r="K10" s="43">
        <f aca="true" t="shared" si="2" ref="K10:K29">J10/I10*100</f>
        <v>81.63022228970294</v>
      </c>
      <c r="L10" s="45"/>
      <c r="M10" s="46"/>
      <c r="N10" s="47"/>
      <c r="O10" s="48">
        <v>8723151</v>
      </c>
      <c r="P10" s="48">
        <v>7684321.2700000005</v>
      </c>
      <c r="Q10" s="49">
        <f aca="true" t="shared" si="3" ref="Q10:Q15">P10/O10*100</f>
        <v>88.09111833556476</v>
      </c>
      <c r="R10" s="50"/>
      <c r="S10" s="50"/>
      <c r="T10" s="43"/>
      <c r="U10" s="48">
        <v>9045766</v>
      </c>
      <c r="V10" s="48">
        <v>8355563.62</v>
      </c>
      <c r="W10" s="43">
        <f aca="true" t="shared" si="4" ref="W10:W18">V10/U10*100</f>
        <v>92.3698846510069</v>
      </c>
      <c r="X10" s="48"/>
      <c r="Y10" s="48"/>
      <c r="Z10" s="51"/>
    </row>
    <row r="11" spans="1:26" ht="39.75" customHeight="1">
      <c r="A11" s="19"/>
      <c r="B11" s="52" t="s">
        <v>18</v>
      </c>
      <c r="C11" s="53">
        <v>3491753</v>
      </c>
      <c r="D11" s="53">
        <v>3876209.99</v>
      </c>
      <c r="E11" s="54">
        <f t="shared" si="0"/>
        <v>111.01042914547507</v>
      </c>
      <c r="F11" s="55">
        <v>2529660</v>
      </c>
      <c r="G11" s="55">
        <v>2220710.36</v>
      </c>
      <c r="H11" s="56">
        <f t="shared" si="1"/>
        <v>87.78691049390036</v>
      </c>
      <c r="I11" s="57">
        <v>818014</v>
      </c>
      <c r="J11" s="57">
        <v>770909.86</v>
      </c>
      <c r="K11" s="56">
        <f t="shared" si="2"/>
        <v>94.24164623099361</v>
      </c>
      <c r="L11" s="58"/>
      <c r="M11" s="58"/>
      <c r="N11" s="56"/>
      <c r="O11" s="58">
        <v>1112365</v>
      </c>
      <c r="P11" s="58">
        <v>998653.11</v>
      </c>
      <c r="Q11" s="56">
        <f t="shared" si="3"/>
        <v>89.77746602958561</v>
      </c>
      <c r="R11" s="59"/>
      <c r="S11" s="59"/>
      <c r="T11" s="56"/>
      <c r="U11" s="58">
        <v>150966</v>
      </c>
      <c r="V11" s="58">
        <v>125002.17</v>
      </c>
      <c r="W11" s="56">
        <f t="shared" si="4"/>
        <v>82.80153809467032</v>
      </c>
      <c r="X11" s="58">
        <v>397312</v>
      </c>
      <c r="Y11" s="58">
        <v>320467.42</v>
      </c>
      <c r="Z11" s="60">
        <f aca="true" t="shared" si="5" ref="Z11:Z18">Y11/X11*100</f>
        <v>80.65888269168813</v>
      </c>
    </row>
    <row r="12" spans="1:26" ht="25.5">
      <c r="A12" s="19"/>
      <c r="B12" s="61" t="s">
        <v>19</v>
      </c>
      <c r="C12" s="53">
        <v>2791342</v>
      </c>
      <c r="D12" s="53">
        <v>3500696.08</v>
      </c>
      <c r="E12" s="62">
        <f t="shared" si="0"/>
        <v>125.41265384177215</v>
      </c>
      <c r="F12" s="55">
        <v>2612626</v>
      </c>
      <c r="G12" s="55">
        <v>2081962.3</v>
      </c>
      <c r="H12" s="63">
        <f t="shared" si="1"/>
        <v>79.68849349275403</v>
      </c>
      <c r="I12" s="57">
        <v>1018716</v>
      </c>
      <c r="J12" s="57">
        <v>786659.8</v>
      </c>
      <c r="K12" s="63">
        <f t="shared" si="2"/>
        <v>77.22071705951414</v>
      </c>
      <c r="L12" s="64"/>
      <c r="M12" s="64"/>
      <c r="N12" s="63"/>
      <c r="O12" s="65">
        <v>929883</v>
      </c>
      <c r="P12" s="65">
        <v>835323.99</v>
      </c>
      <c r="Q12" s="63">
        <f t="shared" si="3"/>
        <v>89.83108520104142</v>
      </c>
      <c r="R12" s="66"/>
      <c r="S12" s="66"/>
      <c r="T12" s="63"/>
      <c r="U12" s="65">
        <v>192671</v>
      </c>
      <c r="V12" s="65">
        <v>86955.31</v>
      </c>
      <c r="W12" s="63">
        <f t="shared" si="4"/>
        <v>45.13149877251896</v>
      </c>
      <c r="X12" s="65">
        <v>392518</v>
      </c>
      <c r="Y12" s="65">
        <v>348540.25</v>
      </c>
      <c r="Z12" s="67">
        <f t="shared" si="5"/>
        <v>88.79599152140794</v>
      </c>
    </row>
    <row r="13" spans="1:26" ht="25.5">
      <c r="A13" s="19"/>
      <c r="B13" s="61" t="s">
        <v>20</v>
      </c>
      <c r="C13" s="53">
        <v>8994444</v>
      </c>
      <c r="D13" s="53">
        <v>8863701.54</v>
      </c>
      <c r="E13" s="62">
        <f t="shared" si="0"/>
        <v>98.54640864960635</v>
      </c>
      <c r="F13" s="55">
        <v>9413134</v>
      </c>
      <c r="G13" s="55">
        <v>8885260.52</v>
      </c>
      <c r="H13" s="63">
        <f t="shared" si="1"/>
        <v>94.39216014560081</v>
      </c>
      <c r="I13" s="57">
        <v>2189886</v>
      </c>
      <c r="J13" s="57">
        <v>2024627.17</v>
      </c>
      <c r="K13" s="63">
        <f t="shared" si="2"/>
        <v>92.45354187386923</v>
      </c>
      <c r="L13" s="68"/>
      <c r="M13" s="68"/>
      <c r="N13" s="63"/>
      <c r="O13" s="65">
        <v>2150832</v>
      </c>
      <c r="P13" s="65">
        <v>2015302.25</v>
      </c>
      <c r="Q13" s="63">
        <f t="shared" si="3"/>
        <v>93.69872914295492</v>
      </c>
      <c r="R13" s="66"/>
      <c r="S13" s="66"/>
      <c r="T13" s="63"/>
      <c r="U13" s="65">
        <v>3674188</v>
      </c>
      <c r="V13" s="65">
        <v>3533104.53</v>
      </c>
      <c r="W13" s="63">
        <f t="shared" si="4"/>
        <v>96.16014558863073</v>
      </c>
      <c r="X13" s="65">
        <v>1075103</v>
      </c>
      <c r="Y13" s="65">
        <v>1045032.5</v>
      </c>
      <c r="Z13" s="67">
        <f t="shared" si="5"/>
        <v>97.20301217650774</v>
      </c>
    </row>
    <row r="14" spans="1:26" ht="25.5">
      <c r="A14" s="19"/>
      <c r="B14" s="61" t="s">
        <v>21</v>
      </c>
      <c r="C14" s="53">
        <v>5156349</v>
      </c>
      <c r="D14" s="53">
        <v>5664050.58</v>
      </c>
      <c r="E14" s="62">
        <f t="shared" si="0"/>
        <v>109.84614462675044</v>
      </c>
      <c r="F14" s="55">
        <v>5460630</v>
      </c>
      <c r="G14" s="55">
        <v>4531299.35</v>
      </c>
      <c r="H14" s="63">
        <f t="shared" si="1"/>
        <v>82.98125582579299</v>
      </c>
      <c r="I14" s="57">
        <v>1117515</v>
      </c>
      <c r="J14" s="57">
        <v>951610.7</v>
      </c>
      <c r="K14" s="63">
        <f t="shared" si="2"/>
        <v>85.15417690142861</v>
      </c>
      <c r="L14" s="65">
        <v>430139</v>
      </c>
      <c r="M14" s="65">
        <v>313349.51</v>
      </c>
      <c r="N14" s="63">
        <f>M14/L14*100</f>
        <v>72.84843039110613</v>
      </c>
      <c r="O14" s="65">
        <v>2570214</v>
      </c>
      <c r="P14" s="65">
        <v>2223947.47</v>
      </c>
      <c r="Q14" s="63">
        <f t="shared" si="3"/>
        <v>86.52771598007016</v>
      </c>
      <c r="R14" s="66"/>
      <c r="S14" s="66"/>
      <c r="T14" s="63"/>
      <c r="U14" s="65">
        <v>638938</v>
      </c>
      <c r="V14" s="65">
        <v>499296.73</v>
      </c>
      <c r="W14" s="63">
        <f t="shared" si="4"/>
        <v>78.14478556604865</v>
      </c>
      <c r="X14" s="65">
        <v>630145</v>
      </c>
      <c r="Y14" s="65">
        <v>527412.56</v>
      </c>
      <c r="Z14" s="67">
        <f t="shared" si="5"/>
        <v>83.69701576621254</v>
      </c>
    </row>
    <row r="15" spans="1:26" ht="25.5">
      <c r="A15" s="19"/>
      <c r="B15" s="61" t="s">
        <v>22</v>
      </c>
      <c r="C15" s="53">
        <v>877464</v>
      </c>
      <c r="D15" s="53">
        <v>918365.93</v>
      </c>
      <c r="E15" s="62">
        <f t="shared" si="0"/>
        <v>104.6613798400846</v>
      </c>
      <c r="F15" s="55">
        <v>913476</v>
      </c>
      <c r="G15" s="55">
        <v>771166.18</v>
      </c>
      <c r="H15" s="63">
        <f t="shared" si="1"/>
        <v>84.42106634438125</v>
      </c>
      <c r="I15" s="57">
        <v>314966</v>
      </c>
      <c r="J15" s="57">
        <v>282166.78</v>
      </c>
      <c r="K15" s="63">
        <f t="shared" si="2"/>
        <v>89.58642520145033</v>
      </c>
      <c r="L15" s="69"/>
      <c r="M15" s="70"/>
      <c r="N15" s="71"/>
      <c r="O15" s="65">
        <v>368918</v>
      </c>
      <c r="P15" s="65">
        <v>337579.56</v>
      </c>
      <c r="Q15" s="63">
        <f t="shared" si="3"/>
        <v>91.50531012311679</v>
      </c>
      <c r="R15" s="66"/>
      <c r="S15" s="66"/>
      <c r="T15" s="63"/>
      <c r="U15" s="65">
        <v>19510</v>
      </c>
      <c r="V15" s="65">
        <v>11933.89</v>
      </c>
      <c r="W15" s="63">
        <f t="shared" si="4"/>
        <v>61.16806765761148</v>
      </c>
      <c r="X15" s="65">
        <v>163447</v>
      </c>
      <c r="Y15" s="65">
        <v>130095.95</v>
      </c>
      <c r="Z15" s="67">
        <f t="shared" si="5"/>
        <v>79.59518987806445</v>
      </c>
    </row>
    <row r="16" spans="1:26" ht="25.5">
      <c r="A16" s="19"/>
      <c r="B16" s="61" t="s">
        <v>23</v>
      </c>
      <c r="C16" s="53">
        <v>1123331</v>
      </c>
      <c r="D16" s="53">
        <v>1432889.05</v>
      </c>
      <c r="E16" s="62">
        <f t="shared" si="0"/>
        <v>127.5571536795477</v>
      </c>
      <c r="F16" s="55">
        <v>1450221</v>
      </c>
      <c r="G16" s="55">
        <v>1212240.56</v>
      </c>
      <c r="H16" s="63">
        <f t="shared" si="1"/>
        <v>83.59005696373174</v>
      </c>
      <c r="I16" s="57">
        <v>740833</v>
      </c>
      <c r="J16" s="57">
        <v>626696.94</v>
      </c>
      <c r="K16" s="63">
        <f t="shared" si="2"/>
        <v>84.59355077325118</v>
      </c>
      <c r="L16" s="69"/>
      <c r="M16" s="70"/>
      <c r="N16" s="72"/>
      <c r="O16" s="73"/>
      <c r="P16" s="73"/>
      <c r="Q16" s="63"/>
      <c r="R16" s="66"/>
      <c r="S16" s="66"/>
      <c r="T16" s="63"/>
      <c r="U16" s="65">
        <v>479732</v>
      </c>
      <c r="V16" s="65">
        <v>410445.19</v>
      </c>
      <c r="W16" s="63">
        <f t="shared" si="4"/>
        <v>85.55718401107285</v>
      </c>
      <c r="X16" s="65">
        <v>160064</v>
      </c>
      <c r="Y16" s="65">
        <v>137322.59</v>
      </c>
      <c r="Z16" s="67">
        <f t="shared" si="5"/>
        <v>85.7923018292683</v>
      </c>
    </row>
    <row r="17" spans="1:26" ht="26.25" thickBot="1">
      <c r="A17" s="74"/>
      <c r="B17" s="75" t="s">
        <v>24</v>
      </c>
      <c r="C17" s="53">
        <v>9845628</v>
      </c>
      <c r="D17" s="53">
        <v>13166805.89</v>
      </c>
      <c r="E17" s="76">
        <f t="shared" si="0"/>
        <v>133.73251447241356</v>
      </c>
      <c r="F17" s="55">
        <v>11130078</v>
      </c>
      <c r="G17" s="55">
        <v>7787940.0600000005</v>
      </c>
      <c r="H17" s="77">
        <f t="shared" si="1"/>
        <v>69.97201690769822</v>
      </c>
      <c r="I17" s="78">
        <v>1880903</v>
      </c>
      <c r="J17" s="78">
        <v>1316791.98</v>
      </c>
      <c r="K17" s="77">
        <f t="shared" si="2"/>
        <v>70.00850017252351</v>
      </c>
      <c r="L17" s="79"/>
      <c r="M17" s="80"/>
      <c r="N17" s="81"/>
      <c r="O17" s="82">
        <v>4707111</v>
      </c>
      <c r="P17" s="82">
        <v>3641584.92</v>
      </c>
      <c r="Q17" s="77">
        <f>P17/O17*100</f>
        <v>77.36348091217734</v>
      </c>
      <c r="R17" s="83"/>
      <c r="S17" s="83"/>
      <c r="T17" s="77"/>
      <c r="U17" s="82">
        <v>2983800</v>
      </c>
      <c r="V17" s="82">
        <v>1733278.34</v>
      </c>
      <c r="W17" s="77">
        <f t="shared" si="4"/>
        <v>58.08962866143844</v>
      </c>
      <c r="X17" s="82">
        <v>1331180</v>
      </c>
      <c r="Y17" s="82">
        <v>998188.82</v>
      </c>
      <c r="Z17" s="84">
        <f t="shared" si="5"/>
        <v>74.98526269925931</v>
      </c>
    </row>
    <row r="18" spans="1:26" ht="26.25" thickBot="1">
      <c r="A18" s="85"/>
      <c r="B18" s="86" t="s">
        <v>25</v>
      </c>
      <c r="C18" s="87">
        <f>SUM(C11:C17)</f>
        <v>32280311</v>
      </c>
      <c r="D18" s="87">
        <f>SUM(D11:D17)</f>
        <v>37422719.06</v>
      </c>
      <c r="E18" s="88">
        <f t="shared" si="0"/>
        <v>115.93047867475627</v>
      </c>
      <c r="F18" s="89">
        <f>SUM(F11:F17)</f>
        <v>33509825</v>
      </c>
      <c r="G18" s="89">
        <f>SUM(G11:G17)</f>
        <v>27490579.33</v>
      </c>
      <c r="H18" s="90">
        <f t="shared" si="1"/>
        <v>82.0373706218997</v>
      </c>
      <c r="I18" s="89">
        <f>SUM(I11:I17)</f>
        <v>8080833</v>
      </c>
      <c r="J18" s="89">
        <f>SUM(J11:J17)</f>
        <v>6759463.23</v>
      </c>
      <c r="K18" s="90">
        <f t="shared" si="2"/>
        <v>83.6480995214231</v>
      </c>
      <c r="L18" s="91">
        <f>SUM(L11:L17)</f>
        <v>430139</v>
      </c>
      <c r="M18" s="89">
        <f>SUM(M11:M17)</f>
        <v>313349.51</v>
      </c>
      <c r="N18" s="90">
        <f>M18/L18*100</f>
        <v>72.84843039110613</v>
      </c>
      <c r="O18" s="89">
        <f>SUM(O11:O17)</f>
        <v>11839323</v>
      </c>
      <c r="P18" s="89">
        <f>SUM(P11:P17)</f>
        <v>10052391.3</v>
      </c>
      <c r="Q18" s="90">
        <f>P18/O18*100</f>
        <v>84.90680843828655</v>
      </c>
      <c r="R18" s="92">
        <f>SUM(R11:R17)</f>
        <v>0</v>
      </c>
      <c r="S18" s="92">
        <f>SUM(S11:S17)</f>
        <v>0</v>
      </c>
      <c r="T18" s="90"/>
      <c r="U18" s="89">
        <f>SUM(U11:U17)</f>
        <v>8139805</v>
      </c>
      <c r="V18" s="89">
        <f>SUM(V11:V17)</f>
        <v>6400016.16</v>
      </c>
      <c r="W18" s="90">
        <f t="shared" si="4"/>
        <v>78.6261607004099</v>
      </c>
      <c r="X18" s="89">
        <f>SUM(X11:X17)</f>
        <v>4149769</v>
      </c>
      <c r="Y18" s="89">
        <f>SUM(Y11:Y17)</f>
        <v>3507060.09</v>
      </c>
      <c r="Z18" s="51">
        <f t="shared" si="5"/>
        <v>84.51217621992934</v>
      </c>
    </row>
    <row r="19" spans="1:26" ht="25.5">
      <c r="A19" s="19"/>
      <c r="B19" s="52" t="s">
        <v>26</v>
      </c>
      <c r="C19" s="93">
        <v>775712</v>
      </c>
      <c r="D19" s="93">
        <v>733409.55</v>
      </c>
      <c r="E19" s="94">
        <f t="shared" si="0"/>
        <v>94.54662941916588</v>
      </c>
      <c r="F19" s="95">
        <v>743930</v>
      </c>
      <c r="G19" s="95">
        <v>612667.46</v>
      </c>
      <c r="H19" s="56">
        <f t="shared" si="1"/>
        <v>82.35552538545294</v>
      </c>
      <c r="I19" s="96">
        <v>515432</v>
      </c>
      <c r="J19" s="96">
        <v>470849.28</v>
      </c>
      <c r="K19" s="56">
        <f t="shared" si="2"/>
        <v>91.35041673780441</v>
      </c>
      <c r="L19" s="97"/>
      <c r="M19" s="98"/>
      <c r="N19" s="99"/>
      <c r="O19" s="100"/>
      <c r="P19" s="100"/>
      <c r="Q19" s="56"/>
      <c r="R19" s="101"/>
      <c r="S19" s="101"/>
      <c r="T19" s="56"/>
      <c r="U19" s="58">
        <v>186881</v>
      </c>
      <c r="V19" s="58">
        <v>136532.52</v>
      </c>
      <c r="W19" s="56"/>
      <c r="X19" s="102"/>
      <c r="Y19" s="102"/>
      <c r="Z19" s="60"/>
    </row>
    <row r="20" spans="1:26" ht="25.5">
      <c r="A20" s="19"/>
      <c r="B20" s="61" t="s">
        <v>27</v>
      </c>
      <c r="C20" s="93">
        <v>1394264</v>
      </c>
      <c r="D20" s="93">
        <v>1534448.44</v>
      </c>
      <c r="E20" s="103">
        <f t="shared" si="0"/>
        <v>110.0543684696729</v>
      </c>
      <c r="F20" s="95">
        <v>1569631</v>
      </c>
      <c r="G20" s="95">
        <v>1279476.99</v>
      </c>
      <c r="H20" s="63">
        <f t="shared" si="1"/>
        <v>81.51450818695605</v>
      </c>
      <c r="I20" s="96">
        <v>486264</v>
      </c>
      <c r="J20" s="96">
        <v>419744.77</v>
      </c>
      <c r="K20" s="63">
        <f t="shared" si="2"/>
        <v>86.32034656071599</v>
      </c>
      <c r="L20" s="104"/>
      <c r="M20" s="70"/>
      <c r="N20" s="72"/>
      <c r="O20" s="65">
        <v>546264</v>
      </c>
      <c r="P20" s="65">
        <v>428162.42</v>
      </c>
      <c r="Q20" s="63">
        <f>P20/O20*100</f>
        <v>78.38012755737152</v>
      </c>
      <c r="R20" s="66"/>
      <c r="S20" s="66"/>
      <c r="T20" s="63"/>
      <c r="U20" s="65">
        <v>50715</v>
      </c>
      <c r="V20" s="65">
        <v>42562.85</v>
      </c>
      <c r="W20" s="63">
        <f aca="true" t="shared" si="6" ref="W20:W27">V20/U20*100</f>
        <v>83.92556442867001</v>
      </c>
      <c r="X20" s="65">
        <v>442732</v>
      </c>
      <c r="Y20" s="65">
        <v>384236.38</v>
      </c>
      <c r="Z20" s="67">
        <f aca="true" t="shared" si="7" ref="Z20:Z29">Y20/X20*100</f>
        <v>86.78757803818111</v>
      </c>
    </row>
    <row r="21" spans="1:26" ht="25.5">
      <c r="A21" s="19"/>
      <c r="B21" s="61" t="s">
        <v>28</v>
      </c>
      <c r="C21" s="93">
        <v>543234</v>
      </c>
      <c r="D21" s="93">
        <v>637086.35</v>
      </c>
      <c r="E21" s="103">
        <f t="shared" si="0"/>
        <v>117.2765971938428</v>
      </c>
      <c r="F21" s="95">
        <v>789464</v>
      </c>
      <c r="G21" s="95">
        <v>644510.84</v>
      </c>
      <c r="H21" s="63">
        <f t="shared" si="1"/>
        <v>81.63904117223838</v>
      </c>
      <c r="I21" s="96">
        <v>366870</v>
      </c>
      <c r="J21" s="96">
        <v>314545.02</v>
      </c>
      <c r="K21" s="63">
        <f t="shared" si="2"/>
        <v>85.73746013574292</v>
      </c>
      <c r="L21" s="104"/>
      <c r="M21" s="70"/>
      <c r="N21" s="72"/>
      <c r="O21" s="73"/>
      <c r="P21" s="73"/>
      <c r="Q21" s="63"/>
      <c r="R21" s="66"/>
      <c r="S21" s="66"/>
      <c r="T21" s="63"/>
      <c r="U21" s="65">
        <v>25660</v>
      </c>
      <c r="V21" s="65">
        <v>13159.7</v>
      </c>
      <c r="W21" s="63">
        <f t="shared" si="6"/>
        <v>51.284879189399845</v>
      </c>
      <c r="X21" s="65">
        <v>357153</v>
      </c>
      <c r="Y21" s="65">
        <v>313791.04</v>
      </c>
      <c r="Z21" s="67">
        <f t="shared" si="7"/>
        <v>87.85899600451347</v>
      </c>
    </row>
    <row r="22" spans="1:26" ht="25.5">
      <c r="A22" s="19"/>
      <c r="B22" s="61" t="s">
        <v>29</v>
      </c>
      <c r="C22" s="93">
        <v>958705</v>
      </c>
      <c r="D22" s="93">
        <v>1006777.91</v>
      </c>
      <c r="E22" s="103">
        <f t="shared" si="0"/>
        <v>105.01435895296258</v>
      </c>
      <c r="F22" s="95">
        <v>1147605</v>
      </c>
      <c r="G22" s="95">
        <v>906459.41</v>
      </c>
      <c r="H22" s="63">
        <f t="shared" si="1"/>
        <v>78.98705652206117</v>
      </c>
      <c r="I22" s="96">
        <v>446110</v>
      </c>
      <c r="J22" s="96">
        <v>413653.64</v>
      </c>
      <c r="K22" s="63">
        <f t="shared" si="2"/>
        <v>92.72458362287328</v>
      </c>
      <c r="L22" s="104"/>
      <c r="M22" s="70"/>
      <c r="N22" s="72"/>
      <c r="O22" s="65"/>
      <c r="P22" s="65"/>
      <c r="Q22" s="63"/>
      <c r="R22" s="66"/>
      <c r="S22" s="66"/>
      <c r="T22" s="63"/>
      <c r="U22" s="65">
        <v>457232</v>
      </c>
      <c r="V22" s="65">
        <v>320534.03</v>
      </c>
      <c r="W22" s="63">
        <f t="shared" si="6"/>
        <v>70.10314894845506</v>
      </c>
      <c r="X22" s="65">
        <v>204105</v>
      </c>
      <c r="Y22" s="65">
        <v>170275.74</v>
      </c>
      <c r="Z22" s="67">
        <f t="shared" si="7"/>
        <v>83.42556037333725</v>
      </c>
    </row>
    <row r="23" spans="1:26" ht="27.75" customHeight="1">
      <c r="A23" s="19"/>
      <c r="B23" s="61" t="s">
        <v>30</v>
      </c>
      <c r="C23" s="93">
        <v>1026409</v>
      </c>
      <c r="D23" s="93">
        <v>1211190.42</v>
      </c>
      <c r="E23" s="103">
        <f t="shared" si="0"/>
        <v>118.0027084719639</v>
      </c>
      <c r="F23" s="95">
        <v>1340209</v>
      </c>
      <c r="G23" s="95">
        <v>1120785.71</v>
      </c>
      <c r="H23" s="63">
        <f t="shared" si="1"/>
        <v>83.62768120494638</v>
      </c>
      <c r="I23" s="96">
        <v>636861</v>
      </c>
      <c r="J23" s="96">
        <v>588082.09</v>
      </c>
      <c r="K23" s="63">
        <f t="shared" si="2"/>
        <v>92.34072898167732</v>
      </c>
      <c r="L23" s="104"/>
      <c r="M23" s="70"/>
      <c r="N23" s="72"/>
      <c r="O23" s="65"/>
      <c r="P23" s="65"/>
      <c r="Q23" s="63"/>
      <c r="R23" s="66"/>
      <c r="S23" s="66"/>
      <c r="T23" s="63"/>
      <c r="U23" s="65">
        <v>339037</v>
      </c>
      <c r="V23" s="65">
        <v>282652.82</v>
      </c>
      <c r="W23" s="63">
        <f t="shared" si="6"/>
        <v>83.36931367372883</v>
      </c>
      <c r="X23" s="65">
        <v>254936</v>
      </c>
      <c r="Y23" s="65">
        <v>236298.84</v>
      </c>
      <c r="Z23" s="67">
        <f t="shared" si="7"/>
        <v>92.68947500549157</v>
      </c>
    </row>
    <row r="24" spans="1:30" ht="25.5">
      <c r="A24" s="19"/>
      <c r="B24" s="61" t="s">
        <v>31</v>
      </c>
      <c r="C24" s="93">
        <v>730985</v>
      </c>
      <c r="D24" s="93">
        <v>807057.1</v>
      </c>
      <c r="E24" s="103">
        <f t="shared" si="0"/>
        <v>110.40679357305554</v>
      </c>
      <c r="F24" s="95">
        <v>839801</v>
      </c>
      <c r="G24" s="95">
        <v>753967.88</v>
      </c>
      <c r="H24" s="63">
        <f t="shared" si="1"/>
        <v>89.77935010794224</v>
      </c>
      <c r="I24" s="96">
        <v>431917</v>
      </c>
      <c r="J24" s="96">
        <v>404999.58</v>
      </c>
      <c r="K24" s="63">
        <f t="shared" si="2"/>
        <v>93.76791837320597</v>
      </c>
      <c r="L24" s="104"/>
      <c r="M24" s="70"/>
      <c r="N24" s="72"/>
      <c r="O24" s="73"/>
      <c r="P24" s="73"/>
      <c r="Q24" s="63"/>
      <c r="R24" s="66"/>
      <c r="S24" s="66"/>
      <c r="T24" s="63"/>
      <c r="U24" s="65">
        <v>123054</v>
      </c>
      <c r="V24" s="65">
        <v>112526.64</v>
      </c>
      <c r="W24" s="63">
        <f t="shared" si="6"/>
        <v>91.44492661758252</v>
      </c>
      <c r="X24" s="65">
        <v>233979</v>
      </c>
      <c r="Y24" s="65">
        <v>219367.96</v>
      </c>
      <c r="Z24" s="67">
        <f t="shared" si="7"/>
        <v>93.75540539962988</v>
      </c>
      <c r="AD24" s="105"/>
    </row>
    <row r="25" spans="1:26" ht="26.25" thickBot="1">
      <c r="A25" s="74"/>
      <c r="B25" s="75" t="s">
        <v>32</v>
      </c>
      <c r="C25" s="93">
        <v>5435029</v>
      </c>
      <c r="D25" s="93">
        <v>7647861.87</v>
      </c>
      <c r="E25" s="106">
        <f t="shared" si="0"/>
        <v>140.71427898544792</v>
      </c>
      <c r="F25" s="95">
        <v>6096457</v>
      </c>
      <c r="G25" s="95">
        <v>3692395.28</v>
      </c>
      <c r="H25" s="77">
        <f t="shared" si="1"/>
        <v>60.56624823237497</v>
      </c>
      <c r="I25" s="96">
        <v>1364187</v>
      </c>
      <c r="J25" s="96">
        <v>898134.08</v>
      </c>
      <c r="K25" s="77">
        <f t="shared" si="2"/>
        <v>65.83658105523655</v>
      </c>
      <c r="L25" s="107"/>
      <c r="M25" s="80"/>
      <c r="N25" s="81"/>
      <c r="O25" s="82">
        <v>2191954</v>
      </c>
      <c r="P25" s="82">
        <v>1691887.6</v>
      </c>
      <c r="Q25" s="77">
        <f>P25/O25*100</f>
        <v>77.18627306959908</v>
      </c>
      <c r="R25" s="83"/>
      <c r="S25" s="83"/>
      <c r="T25" s="77"/>
      <c r="U25" s="82">
        <v>2241831</v>
      </c>
      <c r="V25" s="82">
        <v>922212.49</v>
      </c>
      <c r="W25" s="77">
        <f t="shared" si="6"/>
        <v>41.13657496929965</v>
      </c>
      <c r="X25" s="82">
        <v>175808</v>
      </c>
      <c r="Y25" s="82">
        <v>124875.11</v>
      </c>
      <c r="Z25" s="84">
        <f t="shared" si="7"/>
        <v>71.02925350382236</v>
      </c>
    </row>
    <row r="26" spans="1:26" ht="37.5" customHeight="1" thickBot="1">
      <c r="A26" s="19"/>
      <c r="B26" s="86" t="s">
        <v>33</v>
      </c>
      <c r="C26" s="87">
        <f>SUM(C19:C25)</f>
        <v>10864338</v>
      </c>
      <c r="D26" s="89">
        <f>SUM(D19:D25)</f>
        <v>13577831.64</v>
      </c>
      <c r="E26" s="108">
        <f t="shared" si="0"/>
        <v>124.97615261969943</v>
      </c>
      <c r="F26" s="109">
        <f>SUM(F19:F25)</f>
        <v>12527097</v>
      </c>
      <c r="G26" s="89">
        <f>SUM(G19:G25)</f>
        <v>9010263.57</v>
      </c>
      <c r="H26" s="90">
        <f t="shared" si="1"/>
        <v>71.92618984270658</v>
      </c>
      <c r="I26" s="89">
        <f>SUM(I19:I25)</f>
        <v>4247641</v>
      </c>
      <c r="J26" s="89">
        <f>SUM(J19:J25)</f>
        <v>3510008.46</v>
      </c>
      <c r="K26" s="90">
        <f t="shared" si="2"/>
        <v>82.63430125097672</v>
      </c>
      <c r="L26" s="92">
        <f>SUM(L19:L25)</f>
        <v>0</v>
      </c>
      <c r="M26" s="92">
        <f>SUM(M19:M25)</f>
        <v>0</v>
      </c>
      <c r="N26" s="91">
        <f>SUM(N19:N25)</f>
        <v>0</v>
      </c>
      <c r="O26" s="89">
        <f>SUM(O19:O25)</f>
        <v>2738218</v>
      </c>
      <c r="P26" s="89">
        <f>SUM(P19:P25)</f>
        <v>2120050.02</v>
      </c>
      <c r="Q26" s="90">
        <f>P26/O26*100</f>
        <v>77.42444246586648</v>
      </c>
      <c r="R26" s="92"/>
      <c r="S26" s="92"/>
      <c r="T26" s="90"/>
      <c r="U26" s="89">
        <f>SUM(U19:U25)</f>
        <v>3424410</v>
      </c>
      <c r="V26" s="89">
        <f>SUM(V19:V25)</f>
        <v>1830181.05</v>
      </c>
      <c r="W26" s="90">
        <f t="shared" si="6"/>
        <v>53.445149675418534</v>
      </c>
      <c r="X26" s="89">
        <f>SUM(X19:X25)</f>
        <v>1668713</v>
      </c>
      <c r="Y26" s="89">
        <f>SUM(Y19:Y25)</f>
        <v>1448845.07</v>
      </c>
      <c r="Z26" s="51">
        <f t="shared" si="7"/>
        <v>86.8241015680947</v>
      </c>
    </row>
    <row r="27" spans="1:26" ht="22.5" customHeight="1" thickBot="1">
      <c r="A27" s="19"/>
      <c r="B27" s="19" t="s">
        <v>34</v>
      </c>
      <c r="C27" s="87">
        <f>C10+C18+C26</f>
        <v>63478512</v>
      </c>
      <c r="D27" s="89">
        <f>D10+D18+D26</f>
        <v>72759910.35</v>
      </c>
      <c r="E27" s="88">
        <f t="shared" si="0"/>
        <v>114.621323117971</v>
      </c>
      <c r="F27" s="109">
        <f>F10+F18+F26</f>
        <v>67060938</v>
      </c>
      <c r="G27" s="89">
        <f>G10+G18+G26</f>
        <v>55120986.35</v>
      </c>
      <c r="H27" s="110">
        <f t="shared" si="1"/>
        <v>82.19537035106787</v>
      </c>
      <c r="I27" s="89">
        <f>I10+I18+I26</f>
        <v>14765384</v>
      </c>
      <c r="J27" s="89">
        <f>J10+J18+J26</f>
        <v>12258726.740000002</v>
      </c>
      <c r="K27" s="110">
        <f t="shared" si="2"/>
        <v>83.02341977695941</v>
      </c>
      <c r="L27" s="89">
        <f>L10+L18+L26</f>
        <v>430139</v>
      </c>
      <c r="M27" s="89">
        <f>M10+M18+M26</f>
        <v>313349.51</v>
      </c>
      <c r="N27" s="111">
        <f>N10+N18+N26</f>
        <v>72.84843039110613</v>
      </c>
      <c r="O27" s="89">
        <f>O10+O18+O26</f>
        <v>23300692</v>
      </c>
      <c r="P27" s="89">
        <f>P10+P18+P26</f>
        <v>19856762.59</v>
      </c>
      <c r="Q27" s="110">
        <f>P27/O27*100</f>
        <v>85.2196260523078</v>
      </c>
      <c r="R27" s="89"/>
      <c r="S27" s="89"/>
      <c r="T27" s="112"/>
      <c r="U27" s="89">
        <f>U10+U18+U26</f>
        <v>20609981</v>
      </c>
      <c r="V27" s="89">
        <f>V10+V18+V26</f>
        <v>16585760.830000002</v>
      </c>
      <c r="W27" s="110">
        <f t="shared" si="6"/>
        <v>80.47441106326106</v>
      </c>
      <c r="X27" s="89">
        <f>X10+X18+X26</f>
        <v>5818482</v>
      </c>
      <c r="Y27" s="89">
        <f>Y10+Y18+Y26</f>
        <v>4955905.16</v>
      </c>
      <c r="Z27" s="113">
        <f t="shared" si="7"/>
        <v>85.17522542821307</v>
      </c>
    </row>
    <row r="28" spans="1:26" ht="28.5" customHeight="1" thickBot="1">
      <c r="A28" s="114"/>
      <c r="B28" s="115" t="s">
        <v>35</v>
      </c>
      <c r="C28" s="116">
        <v>263564260</v>
      </c>
      <c r="D28" s="116">
        <v>256186558.51</v>
      </c>
      <c r="E28" s="117">
        <f t="shared" si="0"/>
        <v>97.20079593113269</v>
      </c>
      <c r="F28" s="118">
        <v>262360588</v>
      </c>
      <c r="G28" s="117">
        <v>225079720.74999994</v>
      </c>
      <c r="H28" s="110">
        <f t="shared" si="1"/>
        <v>85.79021813672712</v>
      </c>
      <c r="I28" s="119">
        <v>1502514</v>
      </c>
      <c r="J28" s="119">
        <v>1198380.77</v>
      </c>
      <c r="K28" s="110">
        <f t="shared" si="2"/>
        <v>79.75837629466348</v>
      </c>
      <c r="L28" s="120"/>
      <c r="M28" s="121"/>
      <c r="N28" s="122"/>
      <c r="O28" s="120">
        <v>79912502</v>
      </c>
      <c r="P28" s="121">
        <v>63374529.48999999</v>
      </c>
      <c r="Q28" s="110">
        <f>P28/O28*100</f>
        <v>79.30489961383012</v>
      </c>
      <c r="R28" s="120">
        <v>49964871</v>
      </c>
      <c r="S28" s="121">
        <v>42397871.37000002</v>
      </c>
      <c r="T28" s="110">
        <f>S28/R28*100</f>
        <v>84.8553604191233</v>
      </c>
      <c r="U28" s="120"/>
      <c r="V28" s="121"/>
      <c r="W28" s="110"/>
      <c r="X28" s="120">
        <v>8232000</v>
      </c>
      <c r="Y28" s="121">
        <v>6605160.320000001</v>
      </c>
      <c r="Z28" s="113">
        <f t="shared" si="7"/>
        <v>80.23761321671527</v>
      </c>
    </row>
    <row r="29" spans="1:26" ht="24.75" customHeight="1" thickBot="1">
      <c r="A29" s="74"/>
      <c r="B29" s="123" t="s">
        <v>36</v>
      </c>
      <c r="C29" s="124">
        <f>C27+C28</f>
        <v>327042772</v>
      </c>
      <c r="D29" s="125">
        <f>D27+D28</f>
        <v>328946468.86</v>
      </c>
      <c r="E29" s="88">
        <f t="shared" si="0"/>
        <v>100.58209415495047</v>
      </c>
      <c r="F29" s="126">
        <f>F27+F28</f>
        <v>329421526</v>
      </c>
      <c r="G29" s="125">
        <f>G27+G28</f>
        <v>280200707.09999996</v>
      </c>
      <c r="H29" s="90">
        <f t="shared" si="1"/>
        <v>85.05840844778308</v>
      </c>
      <c r="I29" s="126">
        <f>I27+I28</f>
        <v>16267898</v>
      </c>
      <c r="J29" s="126">
        <f>J27+J28</f>
        <v>13457107.510000002</v>
      </c>
      <c r="K29" s="90">
        <f t="shared" si="2"/>
        <v>82.7218581650807</v>
      </c>
      <c r="L29" s="125">
        <f>L27+L28</f>
        <v>430139</v>
      </c>
      <c r="M29" s="125">
        <f>M27+M28</f>
        <v>313349.51</v>
      </c>
      <c r="N29" s="43">
        <f>N27+N28</f>
        <v>72.84843039110613</v>
      </c>
      <c r="O29" s="125">
        <f>O27+O28</f>
        <v>103213194</v>
      </c>
      <c r="P29" s="125">
        <f>P27+P28</f>
        <v>83231292.07999998</v>
      </c>
      <c r="Q29" s="90">
        <f>P29/O29*100</f>
        <v>80.64016707011314</v>
      </c>
      <c r="R29" s="125">
        <f>R27+R28</f>
        <v>49964871</v>
      </c>
      <c r="S29" s="125">
        <f>S27+S28</f>
        <v>42397871.37000002</v>
      </c>
      <c r="T29" s="90">
        <f>S29/R29*100</f>
        <v>84.8553604191233</v>
      </c>
      <c r="U29" s="125">
        <f>U27+U28</f>
        <v>20609981</v>
      </c>
      <c r="V29" s="125">
        <f>V27+V28</f>
        <v>16585760.830000002</v>
      </c>
      <c r="W29" s="90">
        <f>V29/U29*100</f>
        <v>80.47441106326106</v>
      </c>
      <c r="X29" s="125">
        <f>X27+X28</f>
        <v>14050482</v>
      </c>
      <c r="Y29" s="125">
        <f>Y27+Y28</f>
        <v>11561065.48</v>
      </c>
      <c r="Z29" s="51">
        <f t="shared" si="7"/>
        <v>82.28234077663672</v>
      </c>
    </row>
    <row r="30" spans="6:25" ht="12.75">
      <c r="F30" s="3"/>
      <c r="G30" s="3"/>
      <c r="H30" s="3"/>
      <c r="I30" s="127"/>
      <c r="J30" s="128"/>
      <c r="K30" s="127"/>
      <c r="L30" s="127"/>
      <c r="M30" s="127"/>
      <c r="N30" s="127"/>
      <c r="O30" s="127"/>
      <c r="P30" s="128"/>
      <c r="Q30" s="127"/>
      <c r="R30" s="127"/>
      <c r="S30" s="128"/>
      <c r="T30" s="127"/>
      <c r="U30" s="127"/>
      <c r="V30" s="127"/>
      <c r="W30" s="127"/>
      <c r="X30" s="127"/>
      <c r="Y30" s="128"/>
    </row>
    <row r="31" spans="6:8" ht="12.75">
      <c r="F31" s="129"/>
      <c r="G31" s="130"/>
      <c r="H31" s="129"/>
    </row>
    <row r="32" spans="6:8" ht="12.75">
      <c r="F32" s="129"/>
      <c r="G32" s="129"/>
      <c r="H32" s="129"/>
    </row>
    <row r="36" spans="6:7" ht="12.75">
      <c r="F36" s="131"/>
      <c r="G36" s="131"/>
    </row>
  </sheetData>
  <sheetProtection/>
  <mergeCells count="11"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2015-10-26T10:04:55Z</dcterms:created>
  <dcterms:modified xsi:type="dcterms:W3CDTF">2015-10-26T10:05:41Z</dcterms:modified>
  <cp:category/>
  <cp:version/>
  <cp:contentType/>
  <cp:contentStatus/>
</cp:coreProperties>
</file>