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<sst xmlns="http://schemas.openxmlformats.org/spreadsheetml/2006/main" count="55" uniqueCount="36">
  <si>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26.11.2018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</si>
  <si>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</si>
  <si>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</si>
  <si>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</si>
  <si>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</si>
  <si>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</si>
  <si>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</si>
  <si>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</si>
  <si>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</si>
  <si>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</si>
  <si>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</si>
  <si>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січень-листопад</t>
  </si>
  <si>
    <t>виконано
січень-листопад</t>
  </si>
  <si>
    <t>%</t>
  </si>
  <si>
    <t>затерджено з урахуванням змін на 
січень-литсопад</t>
  </si>
  <si>
    <t>касові видатки 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</si>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</sst>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1"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72" fontId="13" fillId="0" borderId="3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 wrapText="1"/>
    </xf>
    <xf numFmtId="172" fontId="13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3" fillId="0" borderId="40" xfId="0" applyNumberFormat="1" applyFont="1" applyFill="1" applyBorder="1" applyAlignment="1">
      <alignment horizontal="center" vertical="center" wrapText="1"/>
    </xf>
    <xf numFmtId="173" fontId="5" fillId="0" borderId="24" xfId="333" applyNumberFormat="1" applyBorder="1" applyAlignment="1">
      <alignment vertical="center" wrapText="1"/>
      <protection/>
    </xf>
    <xf numFmtId="172" fontId="13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 29 10 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1"/>
  <sheetViews>
    <sheetView tabSelected="1" zoomScale="80" zoomScaleNormal="80" workbookViewId="0" topLeftCell="A1">
      <pane xSplit="2" ySplit="9" topLeftCell="C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1" sqref="F31:F32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43430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57393230</v>
      </c>
      <c r="D10" s="39">
        <v>56617966.510000005</v>
      </c>
      <c r="E10" s="40">
        <f aca="true" t="shared" si="0" ref="E10:E29">D10/C10*100</f>
        <v>98.64920742394182</v>
      </c>
      <c r="F10" s="41">
        <v>47470123</v>
      </c>
      <c r="G10" s="41">
        <v>42968376.569999985</v>
      </c>
      <c r="H10" s="42">
        <f aca="true" t="shared" si="1" ref="H10:H29">G10/F10*100</f>
        <v>90.51667418262215</v>
      </c>
      <c r="I10" s="41">
        <v>6346278</v>
      </c>
      <c r="J10" s="41">
        <v>5285240.58</v>
      </c>
      <c r="K10" s="42">
        <f aca="true" t="shared" si="2" ref="K10:K29">J10/I10*100</f>
        <v>83.28094955815047</v>
      </c>
      <c r="L10" s="41"/>
      <c r="M10" s="41"/>
      <c r="N10" s="41"/>
      <c r="O10" s="43">
        <v>18296266</v>
      </c>
      <c r="P10" s="43">
        <v>16407225.909999998</v>
      </c>
      <c r="Q10" s="42">
        <f aca="true" t="shared" si="3" ref="Q10:Q15">P10/O10*100</f>
        <v>89.67526986107438</v>
      </c>
      <c r="R10" s="44"/>
      <c r="S10" s="44"/>
      <c r="T10" s="41"/>
      <c r="U10" s="43">
        <v>19524809</v>
      </c>
      <c r="V10" s="43">
        <v>18449447.669999998</v>
      </c>
      <c r="W10" s="42">
        <f aca="true" t="shared" si="4" ref="W10:W18">V10/U10*100</f>
        <v>94.492333676606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10411506</v>
      </c>
      <c r="D11" s="47">
        <v>10931965.879999999</v>
      </c>
      <c r="E11" s="48">
        <f t="shared" si="0"/>
        <v>104.99889141878225</v>
      </c>
      <c r="F11" s="49">
        <v>11221108</v>
      </c>
      <c r="G11" s="49">
        <v>9776664.199999997</v>
      </c>
      <c r="H11" s="50">
        <f t="shared" si="1"/>
        <v>87.12744053439285</v>
      </c>
      <c r="I11" s="49">
        <v>3051415</v>
      </c>
      <c r="J11" s="49">
        <v>2786437.67</v>
      </c>
      <c r="K11" s="50">
        <f t="shared" si="2"/>
        <v>91.31624738031373</v>
      </c>
      <c r="L11" s="51"/>
      <c r="M11" s="49"/>
      <c r="N11" s="49"/>
      <c r="O11" s="51">
        <v>3446039</v>
      </c>
      <c r="P11" s="51">
        <v>3059288.19</v>
      </c>
      <c r="Q11" s="50">
        <f t="shared" si="3"/>
        <v>88.77694622724816</v>
      </c>
      <c r="R11" s="49"/>
      <c r="S11" s="49"/>
      <c r="T11" s="49"/>
      <c r="U11" s="51">
        <v>2690498</v>
      </c>
      <c r="V11" s="51">
        <v>2218288.53</v>
      </c>
      <c r="W11" s="50">
        <f t="shared" si="4"/>
        <v>82.44899382939515</v>
      </c>
      <c r="X11" s="51">
        <v>1278205</v>
      </c>
      <c r="Y11" s="51">
        <v>1001069.33</v>
      </c>
      <c r="Z11" s="52">
        <f>Y11/X11*100</f>
        <v>78.31837068388873</v>
      </c>
    </row>
    <row r="12" spans="1:26" ht="25.5">
      <c r="A12" s="18"/>
      <c r="B12" s="46" t="s">
        <v>18</v>
      </c>
      <c r="C12" s="47">
        <v>10643502</v>
      </c>
      <c r="D12" s="47">
        <v>11058507.72</v>
      </c>
      <c r="E12" s="48">
        <f t="shared" si="0"/>
        <v>103.89914635239417</v>
      </c>
      <c r="F12" s="49">
        <v>10740935</v>
      </c>
      <c r="G12" s="49">
        <v>7871157.56</v>
      </c>
      <c r="H12" s="50">
        <f t="shared" si="1"/>
        <v>73.28186568487752</v>
      </c>
      <c r="I12" s="49">
        <v>3380574</v>
      </c>
      <c r="J12" s="49">
        <v>2436746.64</v>
      </c>
      <c r="K12" s="50">
        <f t="shared" si="2"/>
        <v>72.08085490807183</v>
      </c>
      <c r="L12" s="53"/>
      <c r="M12" s="53"/>
      <c r="N12" s="49"/>
      <c r="O12" s="51">
        <v>2592090</v>
      </c>
      <c r="P12" s="51">
        <v>2128563.87</v>
      </c>
      <c r="Q12" s="50">
        <f t="shared" si="3"/>
        <v>82.11766836799649</v>
      </c>
      <c r="R12" s="53"/>
      <c r="S12" s="53"/>
      <c r="T12" s="49"/>
      <c r="U12" s="51">
        <v>2478361</v>
      </c>
      <c r="V12" s="51">
        <v>1367106.76</v>
      </c>
      <c r="W12" s="50">
        <f t="shared" si="4"/>
        <v>55.16172825508471</v>
      </c>
      <c r="X12" s="51">
        <v>912480</v>
      </c>
      <c r="Y12" s="51">
        <v>771787.17</v>
      </c>
      <c r="Z12" s="52">
        <f>Y12/X12*100</f>
        <v>84.58126972645977</v>
      </c>
    </row>
    <row r="13" spans="1:26" ht="25.5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13889778</v>
      </c>
      <c r="D14" s="47">
        <v>14243328.24</v>
      </c>
      <c r="E14" s="48">
        <f t="shared" si="0"/>
        <v>102.5453987817516</v>
      </c>
      <c r="F14" s="49">
        <v>15196702</v>
      </c>
      <c r="G14" s="49">
        <v>13229378.37</v>
      </c>
      <c r="H14" s="50">
        <f t="shared" si="1"/>
        <v>87.05427249938835</v>
      </c>
      <c r="I14" s="49">
        <v>3432176</v>
      </c>
      <c r="J14" s="49">
        <v>2992640.16</v>
      </c>
      <c r="K14" s="50">
        <f t="shared" si="2"/>
        <v>87.19366838996602</v>
      </c>
      <c r="L14" s="51">
        <v>951323</v>
      </c>
      <c r="M14" s="49">
        <v>894342.16</v>
      </c>
      <c r="N14" s="50">
        <f>M14/L14*100</f>
        <v>94.0103582064136</v>
      </c>
      <c r="O14" s="51">
        <v>4785927</v>
      </c>
      <c r="P14" s="51">
        <v>4306863.53</v>
      </c>
      <c r="Q14" s="50">
        <f t="shared" si="3"/>
        <v>89.9901634521379</v>
      </c>
      <c r="R14" s="53"/>
      <c r="S14" s="53"/>
      <c r="T14" s="49"/>
      <c r="U14" s="51">
        <v>4178535</v>
      </c>
      <c r="V14" s="51">
        <v>3722612.13</v>
      </c>
      <c r="W14" s="50">
        <f t="shared" si="4"/>
        <v>89.08893021118645</v>
      </c>
      <c r="X14" s="51">
        <v>1182478</v>
      </c>
      <c r="Y14" s="51">
        <v>886279.43</v>
      </c>
      <c r="Z14" s="52">
        <f>Y14/X14*100</f>
        <v>74.95102911005533</v>
      </c>
    </row>
    <row r="15" spans="1:26" ht="25.5">
      <c r="A15" s="18"/>
      <c r="B15" s="46" t="s">
        <v>21</v>
      </c>
      <c r="C15" s="47">
        <v>3712013</v>
      </c>
      <c r="D15" s="47">
        <v>3724099.08</v>
      </c>
      <c r="E15" s="48">
        <f t="shared" si="0"/>
        <v>100.32559368730661</v>
      </c>
      <c r="F15" s="49">
        <v>3552013</v>
      </c>
      <c r="G15" s="49">
        <v>3077409.1</v>
      </c>
      <c r="H15" s="50">
        <f t="shared" si="1"/>
        <v>86.63845261827589</v>
      </c>
      <c r="I15" s="49">
        <v>1008522</v>
      </c>
      <c r="J15" s="49">
        <v>898522.15</v>
      </c>
      <c r="K15" s="50">
        <f t="shared" si="2"/>
        <v>89.09296475436331</v>
      </c>
      <c r="L15" s="49"/>
      <c r="M15" s="49"/>
      <c r="N15" s="49"/>
      <c r="O15" s="51">
        <v>1798732</v>
      </c>
      <c r="P15" s="51">
        <v>1528724.05</v>
      </c>
      <c r="Q15" s="50">
        <f t="shared" si="3"/>
        <v>84.98898390644077</v>
      </c>
      <c r="R15" s="53"/>
      <c r="S15" s="53"/>
      <c r="T15" s="49"/>
      <c r="U15" s="51">
        <v>303568</v>
      </c>
      <c r="V15" s="51">
        <v>287590.58</v>
      </c>
      <c r="W15" s="50">
        <f t="shared" si="4"/>
        <v>94.73679043904497</v>
      </c>
      <c r="X15" s="51">
        <v>420255</v>
      </c>
      <c r="Y15" s="51">
        <v>351652.32</v>
      </c>
      <c r="Z15" s="52">
        <f>Y15/X15*100</f>
        <v>83.67593960809508</v>
      </c>
    </row>
    <row r="16" spans="1:26" ht="25.5">
      <c r="A16" s="18"/>
      <c r="B16" s="46" t="s">
        <v>22</v>
      </c>
      <c r="C16" s="47">
        <v>4635636</v>
      </c>
      <c r="D16" s="47">
        <v>5530647.95</v>
      </c>
      <c r="E16" s="48">
        <f t="shared" si="0"/>
        <v>119.30720940988463</v>
      </c>
      <c r="F16" s="49">
        <v>5343381</v>
      </c>
      <c r="G16" s="49">
        <v>4655808.86</v>
      </c>
      <c r="H16" s="50">
        <f t="shared" si="1"/>
        <v>87.13226438466583</v>
      </c>
      <c r="I16" s="49">
        <v>1907366</v>
      </c>
      <c r="J16" s="49">
        <v>1651868.93</v>
      </c>
      <c r="K16" s="50">
        <f t="shared" si="2"/>
        <v>86.60471718589929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2621007</v>
      </c>
      <c r="V16" s="51">
        <v>2281176.42</v>
      </c>
      <c r="W16" s="50">
        <f t="shared" si="4"/>
        <v>87.03435053778948</v>
      </c>
      <c r="X16" s="51">
        <v>541424</v>
      </c>
      <c r="Y16" s="51">
        <v>493293.22</v>
      </c>
      <c r="Z16" s="52">
        <f>Y16/X16*100</f>
        <v>91.11033496852743</v>
      </c>
    </row>
    <row r="17" spans="1:26" ht="26.25" thickBot="1">
      <c r="A17" s="37"/>
      <c r="B17" s="54" t="s">
        <v>23</v>
      </c>
      <c r="C17" s="55">
        <v>32364158</v>
      </c>
      <c r="D17" s="55">
        <v>34125740.050000004</v>
      </c>
      <c r="E17" s="56">
        <f t="shared" si="0"/>
        <v>105.4430028737346</v>
      </c>
      <c r="F17" s="57">
        <v>23903900</v>
      </c>
      <c r="G17" s="57">
        <v>19723959.53</v>
      </c>
      <c r="H17" s="56">
        <f t="shared" si="1"/>
        <v>82.5135627659085</v>
      </c>
      <c r="I17" s="57">
        <v>6303059</v>
      </c>
      <c r="J17" s="57">
        <v>5012173.38</v>
      </c>
      <c r="K17" s="56">
        <f t="shared" si="2"/>
        <v>79.51969638869</v>
      </c>
      <c r="L17" s="58"/>
      <c r="M17" s="58"/>
      <c r="N17" s="58"/>
      <c r="O17" s="59">
        <v>9816979</v>
      </c>
      <c r="P17" s="59">
        <v>8101906.360000001</v>
      </c>
      <c r="Q17" s="56">
        <f>P17/O17*100</f>
        <v>82.52952726088138</v>
      </c>
      <c r="R17" s="60"/>
      <c r="S17" s="60"/>
      <c r="T17" s="58"/>
      <c r="U17" s="59">
        <v>3701635</v>
      </c>
      <c r="V17" s="59">
        <v>3316930.19</v>
      </c>
      <c r="W17" s="56">
        <f t="shared" si="4"/>
        <v>89.60716521212923</v>
      </c>
      <c r="X17" s="59">
        <v>2745778</v>
      </c>
      <c r="Y17" s="59">
        <v>2068424.76</v>
      </c>
      <c r="Z17" s="61">
        <f>Y17/X17*100</f>
        <v>75.33109960091457</v>
      </c>
    </row>
    <row r="18" spans="1:26" ht="26.25" thickBot="1">
      <c r="A18" s="62"/>
      <c r="B18" s="63" t="s">
        <v>24</v>
      </c>
      <c r="C18" s="64">
        <f>SUM(C11:C17)</f>
        <v>75656593</v>
      </c>
      <c r="D18" s="64">
        <f>SUM(D11:D17)</f>
        <v>79614288.92000002</v>
      </c>
      <c r="E18" s="65">
        <f t="shared" si="0"/>
        <v>105.23113156840147</v>
      </c>
      <c r="F18" s="66">
        <f>SUM(F11:F17)</f>
        <v>69958039</v>
      </c>
      <c r="G18" s="66">
        <f>SUM(G11:G17)</f>
        <v>58334377.62</v>
      </c>
      <c r="H18" s="67">
        <f t="shared" si="1"/>
        <v>83.38480959993747</v>
      </c>
      <c r="I18" s="66">
        <f>SUM(I11:I17)</f>
        <v>19083112</v>
      </c>
      <c r="J18" s="66">
        <f>SUM(J11:J17)</f>
        <v>15778388.93</v>
      </c>
      <c r="K18" s="67">
        <f t="shared" si="2"/>
        <v>82.68247301593156</v>
      </c>
      <c r="L18" s="66">
        <f>SUM(L11:L17)</f>
        <v>951323</v>
      </c>
      <c r="M18" s="66">
        <f>SUM(M11:M17)</f>
        <v>894342.16</v>
      </c>
      <c r="N18" s="67">
        <f>M18/L18*100</f>
        <v>94.0103582064136</v>
      </c>
      <c r="O18" s="66">
        <f>SUM(O11:O17)</f>
        <v>22439767</v>
      </c>
      <c r="P18" s="66">
        <f>SUM(P11:P17)</f>
        <v>19125346</v>
      </c>
      <c r="Q18" s="67">
        <f>P18/O18*100</f>
        <v>85.22969957754017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15973604</v>
      </c>
      <c r="V18" s="66">
        <f>SUM(V11:V17)</f>
        <v>13193704.61</v>
      </c>
      <c r="W18" s="67">
        <f t="shared" si="4"/>
        <v>82.59691807809935</v>
      </c>
      <c r="X18" s="66">
        <f>SUM(X11:X17)</f>
        <v>7080620</v>
      </c>
      <c r="Y18" s="66">
        <f>SUM(Y11:Y17)</f>
        <v>5572506.2299999995</v>
      </c>
      <c r="Z18" s="68">
        <f>Y18/X18*100</f>
        <v>78.70082323299371</v>
      </c>
    </row>
    <row r="19" spans="1:26" ht="25.5">
      <c r="A19" s="18"/>
      <c r="B19" s="69" t="s">
        <v>25</v>
      </c>
      <c r="C19" s="70">
        <v>1140356</v>
      </c>
      <c r="D19" s="71">
        <v>1205498.68</v>
      </c>
      <c r="E19" s="72">
        <f t="shared" si="0"/>
        <v>105.7124862762155</v>
      </c>
      <c r="F19" s="73">
        <v>1033427</v>
      </c>
      <c r="G19" s="73">
        <v>955798.21</v>
      </c>
      <c r="H19" s="74">
        <f t="shared" si="1"/>
        <v>92.48821735836202</v>
      </c>
      <c r="I19" s="75">
        <v>1027967</v>
      </c>
      <c r="J19" s="75">
        <v>950338.21</v>
      </c>
      <c r="K19" s="74">
        <f t="shared" si="2"/>
        <v>92.44831886626712</v>
      </c>
      <c r="L19" s="73"/>
      <c r="M19" s="73"/>
      <c r="N19" s="73"/>
      <c r="O19" s="73"/>
      <c r="P19" s="73"/>
      <c r="Q19" s="74"/>
      <c r="R19" s="76"/>
      <c r="S19" s="76"/>
      <c r="T19" s="73"/>
      <c r="U19" s="77">
        <v>0</v>
      </c>
      <c r="V19" s="77">
        <v>0</v>
      </c>
      <c r="W19" s="74"/>
      <c r="X19" s="76"/>
      <c r="Y19" s="76"/>
      <c r="Z19" s="78"/>
    </row>
    <row r="20" spans="1:26" ht="25.5">
      <c r="A20" s="18"/>
      <c r="B20" s="46" t="s">
        <v>26</v>
      </c>
      <c r="C20" s="79">
        <v>5709133</v>
      </c>
      <c r="D20" s="47">
        <v>5652835.15</v>
      </c>
      <c r="E20" s="48">
        <f t="shared" si="0"/>
        <v>99.0138984325641</v>
      </c>
      <c r="F20" s="49">
        <v>5645412</v>
      </c>
      <c r="G20" s="49">
        <v>5041783.23</v>
      </c>
      <c r="H20" s="50">
        <f t="shared" si="1"/>
        <v>89.30762236662268</v>
      </c>
      <c r="I20" s="75">
        <v>1550409</v>
      </c>
      <c r="J20" s="75">
        <v>1421478.81</v>
      </c>
      <c r="K20" s="50">
        <f t="shared" si="2"/>
        <v>91.68411754575729</v>
      </c>
      <c r="L20" s="49"/>
      <c r="M20" s="49"/>
      <c r="N20" s="49"/>
      <c r="O20" s="51">
        <v>3129622</v>
      </c>
      <c r="P20" s="51">
        <v>2817409.52</v>
      </c>
      <c r="Q20" s="50">
        <f>P20/O20*100</f>
        <v>90.02395560869651</v>
      </c>
      <c r="R20" s="53"/>
      <c r="S20" s="53"/>
      <c r="T20" s="49"/>
      <c r="U20" s="77">
        <v>166345</v>
      </c>
      <c r="V20" s="77">
        <v>154206.2</v>
      </c>
      <c r="W20" s="50">
        <f aca="true" t="shared" si="5" ref="W20:W27">V20/U20*100</f>
        <v>92.70263608764917</v>
      </c>
      <c r="X20" s="51">
        <v>743901</v>
      </c>
      <c r="Y20" s="51">
        <v>600008.92</v>
      </c>
      <c r="Z20" s="52">
        <f aca="true" t="shared" si="6" ref="Z20:Z29">Y20/X20*100</f>
        <v>80.65709281208119</v>
      </c>
    </row>
    <row r="21" spans="1:26" ht="25.5">
      <c r="A21" s="18"/>
      <c r="B21" s="46" t="s">
        <v>27</v>
      </c>
      <c r="C21" s="79">
        <v>1253294</v>
      </c>
      <c r="D21" s="47">
        <v>1261857.03</v>
      </c>
      <c r="E21" s="48">
        <f t="shared" si="0"/>
        <v>100.68324192089007</v>
      </c>
      <c r="F21" s="49">
        <v>1435055</v>
      </c>
      <c r="G21" s="49">
        <v>1103990.95</v>
      </c>
      <c r="H21" s="50">
        <f t="shared" si="1"/>
        <v>76.93021870241907</v>
      </c>
      <c r="I21" s="75">
        <v>780815</v>
      </c>
      <c r="J21" s="75">
        <v>623520.46</v>
      </c>
      <c r="K21" s="50">
        <f t="shared" si="2"/>
        <v>79.85508218976327</v>
      </c>
      <c r="L21" s="49"/>
      <c r="M21" s="49"/>
      <c r="N21" s="49"/>
      <c r="O21" s="51"/>
      <c r="P21" s="51"/>
      <c r="Q21" s="50"/>
      <c r="R21" s="53"/>
      <c r="S21" s="53"/>
      <c r="T21" s="49"/>
      <c r="U21" s="77">
        <v>99300</v>
      </c>
      <c r="V21" s="77">
        <v>87376.91</v>
      </c>
      <c r="W21" s="50">
        <f t="shared" si="5"/>
        <v>87.992860020141</v>
      </c>
      <c r="X21" s="51">
        <v>547020</v>
      </c>
      <c r="Y21" s="51">
        <v>387033.58</v>
      </c>
      <c r="Z21" s="52">
        <f t="shared" si="6"/>
        <v>70.75309495082448</v>
      </c>
    </row>
    <row r="22" spans="1:26" ht="25.5">
      <c r="A22" s="18"/>
      <c r="B22" s="46" t="s">
        <v>28</v>
      </c>
      <c r="C22" s="79">
        <v>5615867</v>
      </c>
      <c r="D22" s="47">
        <v>5538749.050000001</v>
      </c>
      <c r="E22" s="48">
        <f t="shared" si="0"/>
        <v>98.62678460868109</v>
      </c>
      <c r="F22" s="49">
        <v>2162159</v>
      </c>
      <c r="G22" s="49">
        <v>1594313.12</v>
      </c>
      <c r="H22" s="50">
        <f t="shared" si="1"/>
        <v>73.73708964049361</v>
      </c>
      <c r="I22" s="75">
        <v>1201161</v>
      </c>
      <c r="J22" s="75">
        <v>1044475.84</v>
      </c>
      <c r="K22" s="50">
        <f t="shared" si="2"/>
        <v>86.95552386399491</v>
      </c>
      <c r="L22" s="49"/>
      <c r="M22" s="49"/>
      <c r="N22" s="49"/>
      <c r="O22" s="51"/>
      <c r="P22" s="51"/>
      <c r="Q22" s="50"/>
      <c r="R22" s="53"/>
      <c r="S22" s="53"/>
      <c r="T22" s="49"/>
      <c r="U22" s="77">
        <v>459708</v>
      </c>
      <c r="V22" s="77">
        <v>214655.23</v>
      </c>
      <c r="W22" s="50">
        <f t="shared" si="5"/>
        <v>46.693820860198215</v>
      </c>
      <c r="X22" s="51">
        <v>378895</v>
      </c>
      <c r="Y22" s="51">
        <v>249527.62</v>
      </c>
      <c r="Z22" s="52">
        <f t="shared" si="6"/>
        <v>65.85666741445519</v>
      </c>
    </row>
    <row r="23" spans="1:26" ht="27.75" customHeight="1">
      <c r="A23" s="18"/>
      <c r="B23" s="46" t="s">
        <v>29</v>
      </c>
      <c r="C23" s="79">
        <v>4036187</v>
      </c>
      <c r="D23" s="47">
        <v>4390521.22</v>
      </c>
      <c r="E23" s="48">
        <f t="shared" si="0"/>
        <v>108.7789346727493</v>
      </c>
      <c r="F23" s="49">
        <v>4262089</v>
      </c>
      <c r="G23" s="49">
        <v>3685472.83</v>
      </c>
      <c r="H23" s="50">
        <f t="shared" si="1"/>
        <v>86.4710434249496</v>
      </c>
      <c r="I23" s="75">
        <v>1693618</v>
      </c>
      <c r="J23" s="75">
        <v>1433234</v>
      </c>
      <c r="K23" s="50">
        <f t="shared" si="2"/>
        <v>84.62557672391294</v>
      </c>
      <c r="L23" s="49"/>
      <c r="M23" s="49"/>
      <c r="N23" s="49"/>
      <c r="O23" s="51"/>
      <c r="P23" s="51"/>
      <c r="Q23" s="50"/>
      <c r="R23" s="53"/>
      <c r="S23" s="53"/>
      <c r="T23" s="49"/>
      <c r="U23" s="77">
        <v>1962072</v>
      </c>
      <c r="V23" s="77">
        <v>1749805.73</v>
      </c>
      <c r="W23" s="50">
        <f t="shared" si="5"/>
        <v>89.18152493894209</v>
      </c>
      <c r="X23" s="51">
        <v>485089</v>
      </c>
      <c r="Y23" s="51">
        <v>399382.7</v>
      </c>
      <c r="Z23" s="52">
        <f t="shared" si="6"/>
        <v>82.33184013655226</v>
      </c>
    </row>
    <row r="24" spans="1:30" ht="26.25" thickBot="1">
      <c r="A24" s="18"/>
      <c r="B24" s="46" t="s">
        <v>30</v>
      </c>
      <c r="C24" s="79">
        <v>1851127</v>
      </c>
      <c r="D24" s="47">
        <v>2242689.07</v>
      </c>
      <c r="E24" s="48">
        <f t="shared" si="0"/>
        <v>121.15263134296026</v>
      </c>
      <c r="F24" s="49">
        <v>1943159</v>
      </c>
      <c r="G24" s="49">
        <v>1660284.87</v>
      </c>
      <c r="H24" s="50">
        <f t="shared" si="1"/>
        <v>85.44256388694905</v>
      </c>
      <c r="I24" s="75">
        <v>1189817</v>
      </c>
      <c r="J24" s="75">
        <v>1014728.3</v>
      </c>
      <c r="K24" s="50">
        <f t="shared" si="2"/>
        <v>85.28440087845442</v>
      </c>
      <c r="L24" s="49"/>
      <c r="M24" s="49"/>
      <c r="N24" s="49"/>
      <c r="O24" s="51"/>
      <c r="P24" s="51"/>
      <c r="Q24" s="50"/>
      <c r="R24" s="53"/>
      <c r="S24" s="53"/>
      <c r="T24" s="49"/>
      <c r="U24" s="77">
        <v>267310</v>
      </c>
      <c r="V24" s="77">
        <v>249577.95</v>
      </c>
      <c r="W24" s="50">
        <f t="shared" si="5"/>
        <v>93.3664846058883</v>
      </c>
      <c r="X24" s="51">
        <v>436572</v>
      </c>
      <c r="Y24" s="51">
        <v>348118.62</v>
      </c>
      <c r="Z24" s="52">
        <f t="shared" si="6"/>
        <v>79.73910832577444</v>
      </c>
      <c r="AD24" s="80"/>
    </row>
    <row r="25" spans="1:26" ht="26.25" hidden="1" thickBot="1">
      <c r="A25" s="37"/>
      <c r="B25" s="54" t="s">
        <v>31</v>
      </c>
      <c r="C25" s="81"/>
      <c r="D25" s="81"/>
      <c r="E25" s="56" t="e">
        <f t="shared" si="0"/>
        <v>#DIV/0!</v>
      </c>
      <c r="F25" s="82"/>
      <c r="G25" s="82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3" t="s">
        <v>32</v>
      </c>
      <c r="C26" s="84">
        <f>SUM(C19:C25)</f>
        <v>19605964</v>
      </c>
      <c r="D26" s="85">
        <f>SUM(D19:D25)</f>
        <v>20292150.2</v>
      </c>
      <c r="E26" s="65">
        <f t="shared" si="0"/>
        <v>103.49988503498221</v>
      </c>
      <c r="F26" s="85">
        <f>SUM(F19:F25)</f>
        <v>16481301</v>
      </c>
      <c r="G26" s="85">
        <f>SUM(G19:G25)</f>
        <v>14041643.21</v>
      </c>
      <c r="H26" s="67">
        <f t="shared" si="1"/>
        <v>85.19741985174593</v>
      </c>
      <c r="I26" s="66">
        <f>SUM(I19:I25)</f>
        <v>7443787</v>
      </c>
      <c r="J26" s="66">
        <f>SUM(J19:J25)</f>
        <v>6487775.62</v>
      </c>
      <c r="K26" s="67">
        <f t="shared" si="2"/>
        <v>87.15692187323468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3129622</v>
      </c>
      <c r="P26" s="66">
        <f>SUM(P19:P25)</f>
        <v>2817409.52</v>
      </c>
      <c r="Q26" s="67">
        <f>P26/O26*100</f>
        <v>90.02395560869651</v>
      </c>
      <c r="R26" s="66"/>
      <c r="S26" s="66"/>
      <c r="T26" s="66"/>
      <c r="U26" s="66">
        <f>SUM(U19:U25)</f>
        <v>2954735</v>
      </c>
      <c r="V26" s="66">
        <f>SUM(V19:V25)</f>
        <v>2455622.02</v>
      </c>
      <c r="W26" s="67">
        <f t="shared" si="5"/>
        <v>83.10802897721793</v>
      </c>
      <c r="X26" s="66">
        <f>SUM(X19:X25)</f>
        <v>2591477</v>
      </c>
      <c r="Y26" s="66">
        <f>SUM(Y19:Y25)</f>
        <v>1984071.44</v>
      </c>
      <c r="Z26" s="68">
        <f t="shared" si="6"/>
        <v>76.56141420510389</v>
      </c>
    </row>
    <row r="27" spans="1:26" ht="22.5" customHeight="1" thickBot="1">
      <c r="A27" s="18"/>
      <c r="B27" s="86" t="s">
        <v>33</v>
      </c>
      <c r="C27" s="87">
        <f>C10+C18+C26</f>
        <v>152655787</v>
      </c>
      <c r="D27" s="88">
        <f>D10+D18+D26</f>
        <v>156524405.63</v>
      </c>
      <c r="E27" s="89">
        <f t="shared" si="0"/>
        <v>102.53421026875318</v>
      </c>
      <c r="F27" s="90">
        <f>F10+F18+F26</f>
        <v>133909463</v>
      </c>
      <c r="G27" s="91">
        <f>G10+G18+G26</f>
        <v>115344397.39999998</v>
      </c>
      <c r="H27" s="89">
        <f t="shared" si="1"/>
        <v>86.1361063034059</v>
      </c>
      <c r="I27" s="91">
        <f>I10+I18+I26</f>
        <v>32873177</v>
      </c>
      <c r="J27" s="91">
        <f>J10+J18+J26</f>
        <v>27551405.13</v>
      </c>
      <c r="K27" s="89">
        <f t="shared" si="2"/>
        <v>83.81120306686512</v>
      </c>
      <c r="L27" s="91">
        <f>L10+L18+L26</f>
        <v>951323</v>
      </c>
      <c r="M27" s="91">
        <f>M10+M18+M26</f>
        <v>894342.16</v>
      </c>
      <c r="N27" s="89">
        <f>N10+N18+N26</f>
        <v>94.0103582064136</v>
      </c>
      <c r="O27" s="91">
        <f>O10+O18+O26</f>
        <v>43865655</v>
      </c>
      <c r="P27" s="91">
        <f>P10+P18+P26</f>
        <v>38349981.43</v>
      </c>
      <c r="Q27" s="89">
        <f>P27/O27*100</f>
        <v>87.42598607042343</v>
      </c>
      <c r="R27" s="91"/>
      <c r="S27" s="91"/>
      <c r="T27" s="90"/>
      <c r="U27" s="91">
        <f>U10+U18+U26</f>
        <v>38453148</v>
      </c>
      <c r="V27" s="91">
        <f>V10+V18+V26</f>
        <v>34098774.3</v>
      </c>
      <c r="W27" s="89">
        <f t="shared" si="5"/>
        <v>88.67615806123337</v>
      </c>
      <c r="X27" s="91">
        <f>X10+X18+X26</f>
        <v>9672097</v>
      </c>
      <c r="Y27" s="91">
        <f>Y10+Y18+Y26</f>
        <v>7556577.67</v>
      </c>
      <c r="Z27" s="92">
        <f t="shared" si="6"/>
        <v>78.12760428271139</v>
      </c>
    </row>
    <row r="28" spans="1:26" ht="28.5" customHeight="1" thickBot="1">
      <c r="A28" s="62"/>
      <c r="B28" s="93" t="s">
        <v>34</v>
      </c>
      <c r="C28" s="93">
        <v>688108880.4</v>
      </c>
      <c r="D28" s="93">
        <v>665573290.3199999</v>
      </c>
      <c r="E28" s="94">
        <f t="shared" si="0"/>
        <v>96.72499647629891</v>
      </c>
      <c r="F28" s="95">
        <v>644178788.4</v>
      </c>
      <c r="G28" s="95">
        <v>569383857.6299999</v>
      </c>
      <c r="H28" s="94">
        <f t="shared" si="1"/>
        <v>88.3891037524265</v>
      </c>
      <c r="I28" s="96">
        <v>4857162</v>
      </c>
      <c r="J28" s="96">
        <v>4299919.88</v>
      </c>
      <c r="K28" s="94">
        <f t="shared" si="2"/>
        <v>88.52741333313568</v>
      </c>
      <c r="L28" s="97"/>
      <c r="M28" s="95"/>
      <c r="N28" s="94"/>
      <c r="O28" s="97">
        <v>190467082</v>
      </c>
      <c r="P28" s="96">
        <v>146758001.28000003</v>
      </c>
      <c r="Q28" s="94">
        <f>P28/O28*100</f>
        <v>77.0516352426715</v>
      </c>
      <c r="R28" s="97">
        <v>89125405</v>
      </c>
      <c r="S28" s="96">
        <v>83610756.61999999</v>
      </c>
      <c r="T28" s="94">
        <f>S28/R28*100</f>
        <v>93.81248435280601</v>
      </c>
      <c r="U28" s="97"/>
      <c r="V28" s="96"/>
      <c r="W28" s="94"/>
      <c r="X28" s="97">
        <v>12801269</v>
      </c>
      <c r="Y28" s="96">
        <v>11010229.009999998</v>
      </c>
      <c r="Z28" s="98">
        <f t="shared" si="6"/>
        <v>86.00888716579581</v>
      </c>
    </row>
    <row r="29" spans="1:26" ht="24.75" customHeight="1" thickBot="1">
      <c r="A29" s="37"/>
      <c r="B29" s="99" t="s">
        <v>35</v>
      </c>
      <c r="C29" s="100">
        <f>C27+C28</f>
        <v>840764667.4</v>
      </c>
      <c r="D29" s="101">
        <f>D27+D28</f>
        <v>822097695.9499999</v>
      </c>
      <c r="E29" s="102">
        <f t="shared" si="0"/>
        <v>97.77976261684186</v>
      </c>
      <c r="F29" s="100">
        <f>F27+F28</f>
        <v>778088251.4</v>
      </c>
      <c r="G29" s="100">
        <f>G27+G28</f>
        <v>684728255.0299999</v>
      </c>
      <c r="H29" s="102">
        <f t="shared" si="1"/>
        <v>88.00136151625227</v>
      </c>
      <c r="I29" s="103">
        <f>I27+I28</f>
        <v>37730339</v>
      </c>
      <c r="J29" s="103">
        <f>J27+J28</f>
        <v>31851325.009999998</v>
      </c>
      <c r="K29" s="104">
        <f t="shared" si="2"/>
        <v>84.41833774671359</v>
      </c>
      <c r="L29" s="105">
        <f>L27+L28</f>
        <v>951323</v>
      </c>
      <c r="M29" s="105">
        <f>M27+M28</f>
        <v>894342.16</v>
      </c>
      <c r="N29" s="104">
        <f>N27+N28</f>
        <v>94.0103582064136</v>
      </c>
      <c r="O29" s="105">
        <f>O27+O28</f>
        <v>234332737</v>
      </c>
      <c r="P29" s="105">
        <f>P27+P28</f>
        <v>185107982.71000004</v>
      </c>
      <c r="Q29" s="104">
        <f>P29/O29*100</f>
        <v>78.99365025980131</v>
      </c>
      <c r="R29" s="105">
        <f>R27+R28</f>
        <v>89125405</v>
      </c>
      <c r="S29" s="105">
        <f>S27+S28</f>
        <v>83610756.61999999</v>
      </c>
      <c r="T29" s="104">
        <f>S29/R29*100</f>
        <v>93.81248435280601</v>
      </c>
      <c r="U29" s="105">
        <f>U27+U28</f>
        <v>38453148</v>
      </c>
      <c r="V29" s="105">
        <f>V27+V28</f>
        <v>34098774.3</v>
      </c>
      <c r="W29" s="104">
        <f>V29/U29*100</f>
        <v>88.67615806123337</v>
      </c>
      <c r="X29" s="105">
        <f>X27+X28</f>
        <v>22473366</v>
      </c>
      <c r="Y29" s="105">
        <f>Y27+Y28</f>
        <v>18566806.68</v>
      </c>
      <c r="Z29" s="106">
        <f t="shared" si="6"/>
        <v>82.61693722248816</v>
      </c>
    </row>
    <row r="30" spans="6:39" ht="26.25" customHeight="1">
      <c r="F30" s="107"/>
      <c r="G30" s="107"/>
      <c r="H30" s="107"/>
      <c r="I30" s="108"/>
      <c r="J30" s="109"/>
      <c r="K30" s="108"/>
      <c r="L30" s="108"/>
      <c r="M30" s="108"/>
      <c r="N30" s="108"/>
      <c r="O30" s="108"/>
      <c r="P30" s="109"/>
      <c r="Q30" s="108"/>
      <c r="R30" s="108"/>
      <c r="S30" s="109"/>
      <c r="T30" s="108"/>
      <c r="U30" s="108"/>
      <c r="V30" s="108"/>
      <c r="W30" s="108"/>
      <c r="X30" s="108"/>
      <c r="Y30" s="109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</row>
    <row r="31" ht="12.75">
      <c r="F31" s="110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2018-11-27T08:44:09Z</dcterms:created>
  <dcterms:modified xsi:type="dcterms:W3CDTF">2018-11-27T08:46:45Z</dcterms:modified>
  <cp:category/>
  <cp:version/>
  <cp:contentType/>
  <cp:contentStatus/>
</cp:coreProperties>
</file>