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640" activeTab="0"/>
  </bookViews>
  <sheets>
    <sheet name="27 04 2015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<sst xmlns="http://schemas.openxmlformats.org/spreadsheetml/2006/main" count="55" uniqueCount="35">
  <si>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Інформація про надходження та використання коштів місцевих бюджетів Дергачівського району (станом на 27.04.2015)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</si>
  <si>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</si>
  <si>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</si>
  <si>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</si>
  <si>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</si>
  <si>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</si>
  <si>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</si>
  <si>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</si>
  <si>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</si>
  <si>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</si>
  <si>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</si>
  <si>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січень-квтінь</t>
  </si>
  <si>
    <t>виконання по доходах за січень-квітень</t>
  </si>
  <si>
    <t>%</t>
  </si>
  <si>
    <t>касові січень-квітень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</si>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</sst>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50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vertical="center"/>
    </xf>
    <xf numFmtId="1" fontId="8" fillId="0" borderId="21" xfId="334" applyNumberFormat="1" applyFont="1" applyFill="1" applyBorder="1" applyAlignment="1">
      <alignment vertical="center" wrapText="1"/>
      <protection/>
    </xf>
    <xf numFmtId="1" fontId="8" fillId="0" borderId="22" xfId="334" applyNumberFormat="1" applyFont="1" applyFill="1" applyBorder="1" applyAlignment="1">
      <alignment vertical="center" wrapText="1"/>
      <protection/>
    </xf>
    <xf numFmtId="172" fontId="6" fillId="0" borderId="22" xfId="0" applyNumberFormat="1" applyFont="1" applyFill="1" applyBorder="1" applyAlignment="1">
      <alignment horizontal="center" vertical="center"/>
    </xf>
    <xf numFmtId="174" fontId="8" fillId="0" borderId="22" xfId="335" applyNumberFormat="1" applyFont="1" applyBorder="1" applyAlignment="1">
      <alignment vertical="center" wrapText="1"/>
      <protection/>
    </xf>
    <xf numFmtId="14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6" fillId="0" borderId="22" xfId="0" applyNumberFormat="1" applyFont="1" applyFill="1" applyBorder="1" applyAlignment="1">
      <alignment horizontal="center" vertical="center" wrapText="1"/>
    </xf>
    <xf numFmtId="172" fontId="6" fillId="0" borderId="23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4" fontId="4" fillId="0" borderId="28" xfId="337" applyNumberFormat="1" applyFont="1" applyBorder="1" applyAlignment="1">
      <alignment vertical="center" wrapText="1"/>
      <protection/>
    </xf>
    <xf numFmtId="174" fontId="4" fillId="0" borderId="29" xfId="337" applyNumberFormat="1" applyFont="1" applyBorder="1" applyAlignment="1">
      <alignment vertical="center" wrapText="1"/>
      <protection/>
    </xf>
    <xf numFmtId="172" fontId="6" fillId="0" borderId="29" xfId="0" applyNumberFormat="1" applyFont="1" applyFill="1" applyBorder="1" applyAlignment="1">
      <alignment vertical="center"/>
    </xf>
    <xf numFmtId="1" fontId="4" fillId="0" borderId="29" xfId="334" applyNumberFormat="1" applyFont="1" applyFill="1" applyBorder="1" applyAlignment="1">
      <alignment vertical="center" wrapText="1"/>
      <protection/>
    </xf>
    <xf numFmtId="174" fontId="0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4" fontId="4" fillId="0" borderId="35" xfId="337" applyNumberFormat="1" applyFont="1" applyBorder="1" applyAlignment="1">
      <alignment vertical="center" wrapText="1"/>
      <protection/>
    </xf>
    <xf numFmtId="174" fontId="4" fillId="0" borderId="36" xfId="337" applyNumberFormat="1" applyFont="1" applyBorder="1" applyAlignment="1">
      <alignment vertical="center" wrapText="1"/>
      <protection/>
    </xf>
    <xf numFmtId="172" fontId="6" fillId="0" borderId="36" xfId="0" applyNumberFormat="1" applyFont="1" applyFill="1" applyBorder="1" applyAlignment="1">
      <alignment vertical="center"/>
    </xf>
    <xf numFmtId="1" fontId="4" fillId="0" borderId="36" xfId="334" applyNumberFormat="1" applyFont="1" applyFill="1" applyBorder="1" applyAlignment="1">
      <alignment vertical="center" wrapText="1"/>
      <protection/>
    </xf>
    <xf numFmtId="1" fontId="0" fillId="0" borderId="36" xfId="0" applyNumberFormat="1" applyFont="1" applyFill="1" applyBorder="1" applyAlignment="1">
      <alignment vertical="center" wrapText="1"/>
    </xf>
    <xf numFmtId="174" fontId="0" fillId="0" borderId="36" xfId="0" applyNumberFormat="1" applyFont="1" applyFill="1" applyBorder="1" applyAlignment="1">
      <alignment vertical="center" wrapText="1"/>
    </xf>
    <xf numFmtId="172" fontId="6" fillId="0" borderId="37" xfId="0" applyNumberFormat="1" applyFont="1" applyFill="1" applyBorder="1" applyAlignment="1">
      <alignment vertical="center"/>
    </xf>
    <xf numFmtId="1" fontId="0" fillId="0" borderId="36" xfId="0" applyNumberFormat="1" applyFont="1" applyFill="1" applyBorder="1" applyAlignment="1">
      <alignment vertical="center" wrapText="1"/>
    </xf>
    <xf numFmtId="1" fontId="0" fillId="0" borderId="36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1" fontId="4" fillId="0" borderId="36" xfId="336" applyNumberFormat="1" applyFont="1" applyFill="1" applyBorder="1" applyAlignment="1">
      <alignment vertical="center" wrapText="1"/>
      <protection/>
    </xf>
    <xf numFmtId="0" fontId="0" fillId="0" borderId="1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4" fontId="4" fillId="0" borderId="42" xfId="337" applyNumberFormat="1" applyFont="1" applyFill="1" applyBorder="1" applyAlignment="1">
      <alignment vertical="center" wrapText="1"/>
      <protection/>
    </xf>
    <xf numFmtId="174" fontId="4" fillId="0" borderId="43" xfId="337" applyNumberFormat="1" applyFont="1" applyFill="1" applyBorder="1" applyAlignment="1">
      <alignment vertical="center" wrapText="1"/>
      <protection/>
    </xf>
    <xf numFmtId="172" fontId="6" fillId="0" borderId="43" xfId="0" applyNumberFormat="1" applyFont="1" applyFill="1" applyBorder="1" applyAlignment="1">
      <alignment vertical="center"/>
    </xf>
    <xf numFmtId="1" fontId="4" fillId="0" borderId="43" xfId="334" applyNumberFormat="1" applyFont="1" applyFill="1" applyBorder="1" applyAlignment="1">
      <alignment vertical="center" wrapText="1"/>
      <protection/>
    </xf>
    <xf numFmtId="1" fontId="0" fillId="0" borderId="43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174" fontId="0" fillId="0" borderId="43" xfId="0" applyNumberFormat="1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1" fontId="6" fillId="0" borderId="45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4" fontId="4" fillId="0" borderId="28" xfId="336" applyNumberFormat="1" applyFont="1" applyBorder="1" applyAlignment="1">
      <alignment vertical="center" wrapText="1"/>
      <protection/>
    </xf>
    <xf numFmtId="174" fontId="4" fillId="0" borderId="29" xfId="336" applyNumberFormat="1" applyFont="1" applyBorder="1" applyAlignment="1">
      <alignment vertical="center" wrapText="1"/>
      <protection/>
    </xf>
    <xf numFmtId="174" fontId="0" fillId="0" borderId="29" xfId="0" applyNumberFormat="1" applyFont="1" applyFill="1" applyBorder="1" applyAlignment="1">
      <alignment vertical="center" wrapText="1"/>
    </xf>
    <xf numFmtId="14" fontId="0" fillId="0" borderId="29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1" fontId="0" fillId="0" borderId="29" xfId="0" applyNumberFormat="1" applyFont="1" applyFill="1" applyBorder="1" applyAlignment="1">
      <alignment vertical="center"/>
    </xf>
    <xf numFmtId="1" fontId="0" fillId="0" borderId="29" xfId="0" applyNumberFormat="1" applyFont="1" applyFill="1" applyBorder="1" applyAlignment="1">
      <alignment vertical="center" wrapText="1"/>
    </xf>
    <xf numFmtId="174" fontId="4" fillId="0" borderId="35" xfId="336" applyNumberFormat="1" applyFont="1" applyBorder="1" applyAlignment="1">
      <alignment vertical="center" wrapText="1"/>
      <protection/>
    </xf>
    <xf numFmtId="174" fontId="4" fillId="0" borderId="36" xfId="336" applyNumberFormat="1" applyFont="1" applyBorder="1" applyAlignment="1">
      <alignment vertical="center" wrapText="1"/>
      <protection/>
    </xf>
    <xf numFmtId="14" fontId="0" fillId="0" borderId="36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4" fontId="4" fillId="0" borderId="42" xfId="336" applyNumberFormat="1" applyFont="1" applyBorder="1" applyAlignment="1">
      <alignment vertical="center" wrapText="1"/>
      <protection/>
    </xf>
    <xf numFmtId="174" fontId="4" fillId="0" borderId="43" xfId="336" applyNumberFormat="1" applyFont="1" applyBorder="1" applyAlignment="1">
      <alignment vertical="center" wrapText="1"/>
      <protection/>
    </xf>
    <xf numFmtId="14" fontId="0" fillId="0" borderId="43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2" xfId="0" applyBorder="1" applyAlignment="1">
      <alignment vertical="center"/>
    </xf>
    <xf numFmtId="174" fontId="6" fillId="0" borderId="21" xfId="0" applyNumberFormat="1" applyFont="1" applyFill="1" applyBorder="1" applyAlignment="1">
      <alignment vertical="center"/>
    </xf>
    <xf numFmtId="174" fontId="6" fillId="0" borderId="22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51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7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0" fontId="4" fillId="0" borderId="0" xfId="333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 wrapText="1"/>
    </xf>
    <xf numFmtId="173" fontId="0" fillId="0" borderId="0" xfId="0" applyNumberFormat="1" applyFont="1" applyFill="1" applyBorder="1" applyAlignment="1">
      <alignment horizontal="center" vertical="center" wrapText="1"/>
    </xf>
    <xf numFmtId="0" fontId="4" fillId="0" borderId="0" xfId="33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vertical="center" wrapText="1"/>
    </xf>
    <xf numFmtId="174" fontId="4" fillId="0" borderId="0" xfId="338" applyNumberFormat="1" applyFont="1" applyFill="1" applyBorder="1" applyAlignment="1">
      <alignment vertical="center" wrapText="1"/>
      <protection/>
    </xf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45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173" fontId="0" fillId="0" borderId="55" xfId="0" applyNumberFormat="1" applyFont="1" applyFill="1" applyBorder="1" applyAlignment="1">
      <alignment horizontal="center" vertical="center" wrapText="1"/>
    </xf>
  </cellXfs>
  <cellStyles count="3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доходи" xfId="333"/>
    <cellStyle name="Обычный_жовтень касові" xfId="334"/>
    <cellStyle name="Обычный_Книга1" xfId="335"/>
    <cellStyle name="Обычный_КФК" xfId="336"/>
    <cellStyle name="Обычный_КФК 30 11" xfId="337"/>
    <cellStyle name="Обычный_Лист1" xfId="338"/>
    <cellStyle name="Обычный_серпень профінансовано" xfId="339"/>
    <cellStyle name="Followed Hyperlink" xfId="340"/>
    <cellStyle name="Плохой" xfId="341"/>
    <cellStyle name="Пояснение" xfId="342"/>
    <cellStyle name="Примечание" xfId="343"/>
    <cellStyle name="Percent" xfId="344"/>
    <cellStyle name="Связанная ячейка" xfId="345"/>
    <cellStyle name="Текст предупреждения" xfId="346"/>
    <cellStyle name="Comma" xfId="347"/>
    <cellStyle name="Comma [0]" xfId="348"/>
    <cellStyle name="Хороший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46"/>
  <sheetViews>
    <sheetView tabSelected="1" workbookViewId="0" topLeftCell="B1">
      <selection activeCell="I9" sqref="I9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42121</v>
      </c>
      <c r="C2" s="4"/>
      <c r="D2" s="4"/>
    </row>
    <row r="5" spans="2:26" ht="18">
      <c r="B5" s="127" t="s">
        <v>0</v>
      </c>
      <c r="C5" s="127"/>
      <c r="D5" s="127"/>
      <c r="E5" s="127"/>
      <c r="F5" s="127"/>
      <c r="G5" s="127"/>
      <c r="H5" s="127"/>
      <c r="I5" s="127"/>
      <c r="J5" s="127"/>
      <c r="K5" s="127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</row>
    <row r="6" ht="13.5" thickBot="1"/>
    <row r="7" spans="1:26" s="7" customFormat="1" ht="13.5" customHeight="1" thickBot="1">
      <c r="A7" s="5"/>
      <c r="B7" s="6"/>
      <c r="C7" s="142" t="s">
        <v>1</v>
      </c>
      <c r="D7" s="143"/>
      <c r="E7" s="144"/>
      <c r="F7" s="136" t="s">
        <v>2</v>
      </c>
      <c r="G7" s="137"/>
      <c r="H7" s="138"/>
      <c r="I7" s="133" t="s">
        <v>3</v>
      </c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5"/>
    </row>
    <row r="8" spans="1:26" s="7" customFormat="1" ht="27.75" customHeight="1" thickBot="1">
      <c r="A8" s="8"/>
      <c r="B8" s="148" t="s">
        <v>4</v>
      </c>
      <c r="C8" s="145"/>
      <c r="D8" s="146"/>
      <c r="E8" s="147"/>
      <c r="F8" s="139"/>
      <c r="G8" s="140"/>
      <c r="H8" s="141"/>
      <c r="I8" s="133" t="s">
        <v>5</v>
      </c>
      <c r="J8" s="134"/>
      <c r="K8" s="135"/>
      <c r="L8" s="133" t="s">
        <v>6</v>
      </c>
      <c r="M8" s="134"/>
      <c r="N8" s="135"/>
      <c r="O8" s="129" t="s">
        <v>7</v>
      </c>
      <c r="P8" s="130"/>
      <c r="Q8" s="130"/>
      <c r="R8" s="130" t="s">
        <v>8</v>
      </c>
      <c r="S8" s="130"/>
      <c r="T8" s="130"/>
      <c r="U8" s="132" t="s">
        <v>9</v>
      </c>
      <c r="V8" s="130"/>
      <c r="W8" s="130"/>
      <c r="X8" s="130" t="s">
        <v>10</v>
      </c>
      <c r="Y8" s="130"/>
      <c r="Z8" s="131"/>
    </row>
    <row r="9" spans="1:26" s="7" customFormat="1" ht="87.75" customHeight="1" thickBot="1">
      <c r="A9" s="8"/>
      <c r="B9" s="145"/>
      <c r="C9" s="10" t="s">
        <v>11</v>
      </c>
      <c r="D9" s="11" t="s">
        <v>12</v>
      </c>
      <c r="E9" s="12" t="s">
        <v>13</v>
      </c>
      <c r="F9" s="13" t="s">
        <v>11</v>
      </c>
      <c r="G9" s="12" t="s">
        <v>14</v>
      </c>
      <c r="H9" s="12" t="s">
        <v>13</v>
      </c>
      <c r="I9" s="9" t="s">
        <v>11</v>
      </c>
      <c r="J9" s="9" t="s">
        <v>14</v>
      </c>
      <c r="K9" s="9" t="s">
        <v>13</v>
      </c>
      <c r="L9" s="9" t="s">
        <v>11</v>
      </c>
      <c r="M9" s="9" t="s">
        <v>14</v>
      </c>
      <c r="N9" s="9" t="s">
        <v>13</v>
      </c>
      <c r="O9" s="9" t="s">
        <v>11</v>
      </c>
      <c r="P9" s="9" t="s">
        <v>14</v>
      </c>
      <c r="Q9" s="9" t="s">
        <v>13</v>
      </c>
      <c r="R9" s="9" t="s">
        <v>11</v>
      </c>
      <c r="S9" s="9" t="s">
        <v>14</v>
      </c>
      <c r="T9" s="9" t="s">
        <v>13</v>
      </c>
      <c r="U9" s="9" t="s">
        <v>11</v>
      </c>
      <c r="V9" s="9" t="s">
        <v>14</v>
      </c>
      <c r="W9" s="9" t="s">
        <v>13</v>
      </c>
      <c r="X9" s="9" t="s">
        <v>11</v>
      </c>
      <c r="Y9" s="9" t="s">
        <v>14</v>
      </c>
      <c r="Z9" s="14" t="s">
        <v>13</v>
      </c>
    </row>
    <row r="10" spans="1:26" ht="42.75" customHeight="1" thickBot="1">
      <c r="A10" s="15"/>
      <c r="B10" s="16" t="s">
        <v>15</v>
      </c>
      <c r="C10" s="17">
        <v>5739709</v>
      </c>
      <c r="D10" s="18">
        <v>7503237.67</v>
      </c>
      <c r="E10" s="19">
        <f aca="true" t="shared" si="0" ref="E10:E29">D10/C10*100</f>
        <v>130.72505365690142</v>
      </c>
      <c r="F10" s="20">
        <v>6523741</v>
      </c>
      <c r="G10" s="21">
        <v>5165400.47</v>
      </c>
      <c r="H10" s="22">
        <f aca="true" t="shared" si="1" ref="H10:H29">G10/F10*100</f>
        <v>79.1785031012114</v>
      </c>
      <c r="I10" s="23">
        <v>928430</v>
      </c>
      <c r="J10" s="23">
        <v>754337.88</v>
      </c>
      <c r="K10" s="22">
        <f aca="true" t="shared" si="2" ref="K10:K29">J10/I10*100</f>
        <v>81.24876188834915</v>
      </c>
      <c r="L10" s="24"/>
      <c r="M10" s="25"/>
      <c r="N10" s="26"/>
      <c r="O10" s="21">
        <v>3076109</v>
      </c>
      <c r="P10" s="21">
        <v>2663750.01</v>
      </c>
      <c r="Q10" s="22">
        <f aca="true" t="shared" si="3" ref="Q10:Q15">P10/O10*100</f>
        <v>86.59478614054312</v>
      </c>
      <c r="R10" s="27"/>
      <c r="S10" s="27"/>
      <c r="T10" s="22"/>
      <c r="U10" s="21">
        <v>2324202</v>
      </c>
      <c r="V10" s="21">
        <v>1690137.3</v>
      </c>
      <c r="W10" s="22">
        <f aca="true" t="shared" si="4" ref="W10:W18">V10/U10*100</f>
        <v>72.7190364692914</v>
      </c>
      <c r="X10" s="21"/>
      <c r="Y10" s="21"/>
      <c r="Z10" s="28"/>
    </row>
    <row r="11" spans="1:26" ht="39.75" customHeight="1">
      <c r="A11" s="29"/>
      <c r="B11" s="30" t="s">
        <v>16</v>
      </c>
      <c r="C11" s="31">
        <v>972169</v>
      </c>
      <c r="D11" s="32">
        <v>1259253.88</v>
      </c>
      <c r="E11" s="33">
        <f t="shared" si="0"/>
        <v>129.53034708985783</v>
      </c>
      <c r="F11" s="34">
        <v>982419</v>
      </c>
      <c r="G11" s="35">
        <v>868702.23</v>
      </c>
      <c r="H11" s="36">
        <f t="shared" si="1"/>
        <v>88.42481975613256</v>
      </c>
      <c r="I11" s="37">
        <v>284365</v>
      </c>
      <c r="J11" s="37">
        <v>253960.39</v>
      </c>
      <c r="K11" s="36">
        <f t="shared" si="2"/>
        <v>89.30789302480967</v>
      </c>
      <c r="L11" s="37"/>
      <c r="M11" s="37"/>
      <c r="N11" s="36"/>
      <c r="O11" s="37">
        <v>422359</v>
      </c>
      <c r="P11" s="37">
        <v>398882.1</v>
      </c>
      <c r="Q11" s="36">
        <f t="shared" si="3"/>
        <v>94.44148224614605</v>
      </c>
      <c r="R11" s="38"/>
      <c r="S11" s="38"/>
      <c r="T11" s="36"/>
      <c r="U11" s="37">
        <v>108766</v>
      </c>
      <c r="V11" s="37">
        <v>49398.36</v>
      </c>
      <c r="W11" s="36">
        <f t="shared" si="4"/>
        <v>45.41709725465679</v>
      </c>
      <c r="X11" s="37">
        <v>166929</v>
      </c>
      <c r="Y11" s="37">
        <v>166461.38</v>
      </c>
      <c r="Z11" s="39">
        <f aca="true" t="shared" si="5" ref="Z11:Z18">Y11/X11*100</f>
        <v>99.71986892631</v>
      </c>
    </row>
    <row r="12" spans="1:26" ht="25.5">
      <c r="A12" s="29"/>
      <c r="B12" s="40" t="s">
        <v>17</v>
      </c>
      <c r="C12" s="41">
        <v>799290</v>
      </c>
      <c r="D12" s="42">
        <v>888823.5</v>
      </c>
      <c r="E12" s="43">
        <f t="shared" si="0"/>
        <v>111.20162894568931</v>
      </c>
      <c r="F12" s="44">
        <v>925635</v>
      </c>
      <c r="G12" s="45">
        <v>775534.17</v>
      </c>
      <c r="H12" s="46">
        <f t="shared" si="1"/>
        <v>83.78401529760652</v>
      </c>
      <c r="I12" s="47">
        <v>355231</v>
      </c>
      <c r="J12" s="47">
        <v>294010.53</v>
      </c>
      <c r="K12" s="46">
        <f t="shared" si="2"/>
        <v>82.7660114122923</v>
      </c>
      <c r="L12" s="48"/>
      <c r="M12" s="48"/>
      <c r="N12" s="46"/>
      <c r="O12" s="47">
        <v>357488</v>
      </c>
      <c r="P12" s="47">
        <v>312601.66</v>
      </c>
      <c r="Q12" s="46">
        <f t="shared" si="3"/>
        <v>87.44395895806292</v>
      </c>
      <c r="R12" s="49"/>
      <c r="S12" s="49"/>
      <c r="T12" s="46"/>
      <c r="U12" s="47">
        <v>49158</v>
      </c>
      <c r="V12" s="47">
        <v>34909.17</v>
      </c>
      <c r="W12" s="46">
        <f t="shared" si="4"/>
        <v>71.01421945563285</v>
      </c>
      <c r="X12" s="47">
        <v>161858</v>
      </c>
      <c r="Y12" s="47">
        <v>132712.81</v>
      </c>
      <c r="Z12" s="50">
        <f t="shared" si="5"/>
        <v>81.99335837586032</v>
      </c>
    </row>
    <row r="13" spans="1:26" ht="25.5">
      <c r="A13" s="29"/>
      <c r="B13" s="40" t="s">
        <v>18</v>
      </c>
      <c r="C13" s="41">
        <v>2937987</v>
      </c>
      <c r="D13" s="42">
        <v>2847034.54</v>
      </c>
      <c r="E13" s="43">
        <f t="shared" si="0"/>
        <v>96.904259276845</v>
      </c>
      <c r="F13" s="44">
        <v>3277288</v>
      </c>
      <c r="G13" s="45">
        <v>2931228.12</v>
      </c>
      <c r="H13" s="46">
        <f t="shared" si="1"/>
        <v>89.44066313366417</v>
      </c>
      <c r="I13" s="47">
        <v>863055</v>
      </c>
      <c r="J13" s="47">
        <v>689282.81</v>
      </c>
      <c r="K13" s="46">
        <f t="shared" si="2"/>
        <v>79.86545585159695</v>
      </c>
      <c r="L13" s="51"/>
      <c r="M13" s="51"/>
      <c r="N13" s="46"/>
      <c r="O13" s="47">
        <v>704724</v>
      </c>
      <c r="P13" s="47">
        <v>698386.75</v>
      </c>
      <c r="Q13" s="46">
        <f t="shared" si="3"/>
        <v>99.10074724289225</v>
      </c>
      <c r="R13" s="49"/>
      <c r="S13" s="49"/>
      <c r="T13" s="46"/>
      <c r="U13" s="47">
        <v>1261031</v>
      </c>
      <c r="V13" s="47">
        <v>1141715.19</v>
      </c>
      <c r="W13" s="46">
        <f t="shared" si="4"/>
        <v>90.53823339791012</v>
      </c>
      <c r="X13" s="47">
        <v>382475</v>
      </c>
      <c r="Y13" s="47">
        <v>351290.37</v>
      </c>
      <c r="Z13" s="50">
        <f t="shared" si="5"/>
        <v>91.84662265507549</v>
      </c>
    </row>
    <row r="14" spans="1:26" ht="25.5">
      <c r="A14" s="29"/>
      <c r="B14" s="40" t="s">
        <v>19</v>
      </c>
      <c r="C14" s="41">
        <v>1870092</v>
      </c>
      <c r="D14" s="42">
        <v>2007992.09</v>
      </c>
      <c r="E14" s="43">
        <f t="shared" si="0"/>
        <v>107.37397357990943</v>
      </c>
      <c r="F14" s="44">
        <v>2058883</v>
      </c>
      <c r="G14" s="45">
        <v>1640454.62</v>
      </c>
      <c r="H14" s="46">
        <f t="shared" si="1"/>
        <v>79.67692287517066</v>
      </c>
      <c r="I14" s="47">
        <v>389418</v>
      </c>
      <c r="J14" s="47">
        <v>314699.19</v>
      </c>
      <c r="K14" s="46">
        <f t="shared" si="2"/>
        <v>80.81269740998106</v>
      </c>
      <c r="L14" s="47">
        <v>180816</v>
      </c>
      <c r="M14" s="47">
        <v>121653.22</v>
      </c>
      <c r="N14" s="46">
        <f>M14/L14*100</f>
        <v>67.28011901601629</v>
      </c>
      <c r="O14" s="47">
        <v>1036436</v>
      </c>
      <c r="P14" s="47">
        <v>843214.07</v>
      </c>
      <c r="Q14" s="46">
        <f t="shared" si="3"/>
        <v>81.35708041789363</v>
      </c>
      <c r="R14" s="49"/>
      <c r="S14" s="49"/>
      <c r="T14" s="46"/>
      <c r="U14" s="47">
        <v>166843</v>
      </c>
      <c r="V14" s="47">
        <v>151860.17</v>
      </c>
      <c r="W14" s="46">
        <f t="shared" si="4"/>
        <v>91.01980304837483</v>
      </c>
      <c r="X14" s="47">
        <v>282370</v>
      </c>
      <c r="Y14" s="47">
        <v>208527.97</v>
      </c>
      <c r="Z14" s="50">
        <f t="shared" si="5"/>
        <v>73.84919431950986</v>
      </c>
    </row>
    <row r="15" spans="1:26" ht="25.5">
      <c r="A15" s="29"/>
      <c r="B15" s="40" t="s">
        <v>20</v>
      </c>
      <c r="C15" s="41">
        <v>329795</v>
      </c>
      <c r="D15" s="42">
        <v>307991.78</v>
      </c>
      <c r="E15" s="43">
        <f t="shared" si="0"/>
        <v>93.38885671401933</v>
      </c>
      <c r="F15" s="44">
        <v>352367</v>
      </c>
      <c r="G15" s="45">
        <v>264047.79</v>
      </c>
      <c r="H15" s="46">
        <f t="shared" si="1"/>
        <v>74.93544798462966</v>
      </c>
      <c r="I15" s="47">
        <v>130822</v>
      </c>
      <c r="J15" s="47">
        <v>110974.57</v>
      </c>
      <c r="K15" s="46">
        <f t="shared" si="2"/>
        <v>84.82867560502056</v>
      </c>
      <c r="L15" s="52"/>
      <c r="M15" s="53"/>
      <c r="N15" s="54"/>
      <c r="O15" s="47">
        <v>150709</v>
      </c>
      <c r="P15" s="47">
        <v>109138.53</v>
      </c>
      <c r="Q15" s="46">
        <f t="shared" si="3"/>
        <v>72.41673025499472</v>
      </c>
      <c r="R15" s="49"/>
      <c r="S15" s="49"/>
      <c r="T15" s="46"/>
      <c r="U15" s="47">
        <v>5570</v>
      </c>
      <c r="V15" s="47">
        <v>0</v>
      </c>
      <c r="W15" s="46">
        <f t="shared" si="4"/>
        <v>0</v>
      </c>
      <c r="X15" s="47">
        <v>65266</v>
      </c>
      <c r="Y15" s="47">
        <v>43934.69</v>
      </c>
      <c r="Z15" s="50">
        <f t="shared" si="5"/>
        <v>67.31635154598106</v>
      </c>
    </row>
    <row r="16" spans="1:26" ht="25.5">
      <c r="A16" s="29"/>
      <c r="B16" s="40" t="s">
        <v>21</v>
      </c>
      <c r="C16" s="41">
        <v>388139</v>
      </c>
      <c r="D16" s="42">
        <v>420053.46</v>
      </c>
      <c r="E16" s="43">
        <f t="shared" si="0"/>
        <v>108.22243062408054</v>
      </c>
      <c r="F16" s="44">
        <v>445041</v>
      </c>
      <c r="G16" s="45">
        <v>350490.98</v>
      </c>
      <c r="H16" s="46">
        <f t="shared" si="1"/>
        <v>78.75476192081179</v>
      </c>
      <c r="I16" s="47">
        <v>294055</v>
      </c>
      <c r="J16" s="47">
        <v>242016.81</v>
      </c>
      <c r="K16" s="46">
        <f t="shared" si="2"/>
        <v>82.30324599139617</v>
      </c>
      <c r="L16" s="52"/>
      <c r="M16" s="53"/>
      <c r="N16" s="55"/>
      <c r="O16" s="56"/>
      <c r="P16" s="56"/>
      <c r="Q16" s="46"/>
      <c r="R16" s="49"/>
      <c r="S16" s="49"/>
      <c r="T16" s="46"/>
      <c r="U16" s="47">
        <v>74492</v>
      </c>
      <c r="V16" s="47">
        <v>43562.31</v>
      </c>
      <c r="W16" s="46">
        <f t="shared" si="4"/>
        <v>58.47917897223862</v>
      </c>
      <c r="X16" s="47">
        <v>60494</v>
      </c>
      <c r="Y16" s="47">
        <v>49911.86</v>
      </c>
      <c r="Z16" s="50">
        <f t="shared" si="5"/>
        <v>82.50712467352133</v>
      </c>
    </row>
    <row r="17" spans="1:26" ht="26.25" thickBot="1">
      <c r="A17" s="57"/>
      <c r="B17" s="58" t="s">
        <v>22</v>
      </c>
      <c r="C17" s="59">
        <v>3694585</v>
      </c>
      <c r="D17" s="60">
        <v>4410293.33</v>
      </c>
      <c r="E17" s="61">
        <f t="shared" si="0"/>
        <v>119.3718192977019</v>
      </c>
      <c r="F17" s="62">
        <v>3716585</v>
      </c>
      <c r="G17" s="63">
        <v>2273296.52</v>
      </c>
      <c r="H17" s="64">
        <f t="shared" si="1"/>
        <v>61.16627280150999</v>
      </c>
      <c r="I17" s="65">
        <v>695442</v>
      </c>
      <c r="J17" s="65">
        <v>446614.48</v>
      </c>
      <c r="K17" s="64">
        <f t="shared" si="2"/>
        <v>64.22023403820879</v>
      </c>
      <c r="L17" s="66"/>
      <c r="M17" s="67"/>
      <c r="N17" s="68"/>
      <c r="O17" s="65">
        <v>1646501</v>
      </c>
      <c r="P17" s="65">
        <v>1314620.17</v>
      </c>
      <c r="Q17" s="64">
        <f>P17/O17*100</f>
        <v>79.84326581034568</v>
      </c>
      <c r="R17" s="69"/>
      <c r="S17" s="69"/>
      <c r="T17" s="64"/>
      <c r="U17" s="65">
        <v>917699</v>
      </c>
      <c r="V17" s="65">
        <v>163160.71</v>
      </c>
      <c r="W17" s="64">
        <f t="shared" si="4"/>
        <v>17.77932742653092</v>
      </c>
      <c r="X17" s="65">
        <v>413259</v>
      </c>
      <c r="Y17" s="65">
        <v>311817.16</v>
      </c>
      <c r="Z17" s="70">
        <f t="shared" si="5"/>
        <v>75.45320489087956</v>
      </c>
    </row>
    <row r="18" spans="1:26" ht="26.25" thickBot="1">
      <c r="A18" s="71"/>
      <c r="B18" s="72" t="s">
        <v>23</v>
      </c>
      <c r="C18" s="73">
        <f>SUM(C11:C17)</f>
        <v>10992057</v>
      </c>
      <c r="D18" s="74">
        <f>SUM(D11:D17)</f>
        <v>12141442.58</v>
      </c>
      <c r="E18" s="75">
        <f t="shared" si="0"/>
        <v>110.45651036926027</v>
      </c>
      <c r="F18" s="76">
        <f>SUM(F11:F17)</f>
        <v>11758218</v>
      </c>
      <c r="G18" s="74">
        <f>SUM(G11:G17)</f>
        <v>9103754.43</v>
      </c>
      <c r="H18" s="77">
        <f t="shared" si="1"/>
        <v>77.42461000467927</v>
      </c>
      <c r="I18" s="74">
        <f>SUM(I11:I17)</f>
        <v>3012388</v>
      </c>
      <c r="J18" s="74">
        <f>SUM(J11:J17)</f>
        <v>2351558.7800000003</v>
      </c>
      <c r="K18" s="77">
        <f t="shared" si="2"/>
        <v>78.06294474682545</v>
      </c>
      <c r="L18" s="78">
        <f>SUM(L11:L17)</f>
        <v>180816</v>
      </c>
      <c r="M18" s="74">
        <f>SUM(M11:M17)</f>
        <v>121653.22</v>
      </c>
      <c r="N18" s="77">
        <f>M18/L18*100</f>
        <v>67.28011901601629</v>
      </c>
      <c r="O18" s="74">
        <f>SUM(O11:O17)</f>
        <v>4318217</v>
      </c>
      <c r="P18" s="74">
        <f>SUM(P11:P17)</f>
        <v>3676843.28</v>
      </c>
      <c r="Q18" s="77">
        <f>P18/O18*100</f>
        <v>85.14725591604126</v>
      </c>
      <c r="R18" s="79">
        <f>SUM(R11:R17)</f>
        <v>0</v>
      </c>
      <c r="S18" s="79">
        <f>SUM(S11:S17)</f>
        <v>0</v>
      </c>
      <c r="T18" s="77"/>
      <c r="U18" s="74">
        <f>SUM(U11:U17)</f>
        <v>2583559</v>
      </c>
      <c r="V18" s="74">
        <f>SUM(V11:V17)</f>
        <v>1584605.91</v>
      </c>
      <c r="W18" s="77">
        <f t="shared" si="4"/>
        <v>61.33422577150357</v>
      </c>
      <c r="X18" s="74">
        <f>SUM(X11:X17)</f>
        <v>1532651</v>
      </c>
      <c r="Y18" s="74">
        <f>SUM(Y11:Y17)</f>
        <v>1264656.24</v>
      </c>
      <c r="Z18" s="28">
        <f t="shared" si="5"/>
        <v>82.51429973294638</v>
      </c>
    </row>
    <row r="19" spans="1:26" ht="25.5">
      <c r="A19" s="29"/>
      <c r="B19" s="30" t="s">
        <v>24</v>
      </c>
      <c r="C19" s="31">
        <v>125300</v>
      </c>
      <c r="D19" s="32">
        <v>107854.93</v>
      </c>
      <c r="E19" s="80">
        <f t="shared" si="0"/>
        <v>86.07735833998403</v>
      </c>
      <c r="F19" s="81">
        <v>147747</v>
      </c>
      <c r="G19" s="82">
        <v>116652.1</v>
      </c>
      <c r="H19" s="36">
        <f t="shared" si="1"/>
        <v>78.9539550718458</v>
      </c>
      <c r="I19" s="83">
        <v>147647</v>
      </c>
      <c r="J19" s="83">
        <v>116652.1</v>
      </c>
      <c r="K19" s="36">
        <f t="shared" si="2"/>
        <v>79.0074298834382</v>
      </c>
      <c r="L19" s="84"/>
      <c r="M19" s="85"/>
      <c r="N19" s="86"/>
      <c r="O19" s="87"/>
      <c r="P19" s="87"/>
      <c r="Q19" s="36"/>
      <c r="R19" s="83"/>
      <c r="S19" s="83"/>
      <c r="T19" s="36"/>
      <c r="U19" s="37">
        <v>100</v>
      </c>
      <c r="V19" s="37">
        <v>0</v>
      </c>
      <c r="W19" s="36"/>
      <c r="X19" s="88"/>
      <c r="Y19" s="88"/>
      <c r="Z19" s="39"/>
    </row>
    <row r="20" spans="1:26" ht="25.5">
      <c r="A20" s="29"/>
      <c r="B20" s="40" t="s">
        <v>25</v>
      </c>
      <c r="C20" s="41">
        <v>482182</v>
      </c>
      <c r="D20" s="42">
        <v>565189.14</v>
      </c>
      <c r="E20" s="43">
        <f t="shared" si="0"/>
        <v>117.21489810901278</v>
      </c>
      <c r="F20" s="89">
        <v>556373</v>
      </c>
      <c r="G20" s="90">
        <v>457898.45</v>
      </c>
      <c r="H20" s="46">
        <f t="shared" si="1"/>
        <v>82.30062386204938</v>
      </c>
      <c r="I20" s="49">
        <v>149050</v>
      </c>
      <c r="J20" s="49">
        <v>111505.69</v>
      </c>
      <c r="K20" s="46">
        <f t="shared" si="2"/>
        <v>74.8109292183831</v>
      </c>
      <c r="L20" s="91"/>
      <c r="M20" s="53"/>
      <c r="N20" s="55"/>
      <c r="O20" s="47">
        <v>235030</v>
      </c>
      <c r="P20" s="47">
        <v>214490.18</v>
      </c>
      <c r="Q20" s="46">
        <f>P20/O20*100</f>
        <v>91.26076671063268</v>
      </c>
      <c r="R20" s="49"/>
      <c r="S20" s="49"/>
      <c r="T20" s="46"/>
      <c r="U20" s="47">
        <v>12300</v>
      </c>
      <c r="V20" s="47">
        <v>7133.73</v>
      </c>
      <c r="W20" s="46">
        <f aca="true" t="shared" si="6" ref="W20:W27">V20/U20*100</f>
        <v>57.997804878048775</v>
      </c>
      <c r="X20" s="47">
        <v>159993</v>
      </c>
      <c r="Y20" s="47">
        <v>124768.85</v>
      </c>
      <c r="Z20" s="50">
        <f aca="true" t="shared" si="7" ref="Z20:Z29">Y20/X20*100</f>
        <v>77.98394304750833</v>
      </c>
    </row>
    <row r="21" spans="1:26" ht="25.5">
      <c r="A21" s="29"/>
      <c r="B21" s="40" t="s">
        <v>26</v>
      </c>
      <c r="C21" s="41">
        <v>171988</v>
      </c>
      <c r="D21" s="42">
        <v>179681.3</v>
      </c>
      <c r="E21" s="43">
        <f t="shared" si="0"/>
        <v>104.47316091820358</v>
      </c>
      <c r="F21" s="89">
        <v>279898</v>
      </c>
      <c r="G21" s="90">
        <v>233630.19</v>
      </c>
      <c r="H21" s="46">
        <f t="shared" si="1"/>
        <v>83.46976041272178</v>
      </c>
      <c r="I21" s="49">
        <v>149650</v>
      </c>
      <c r="J21" s="49">
        <v>122749.64</v>
      </c>
      <c r="K21" s="46">
        <f t="shared" si="2"/>
        <v>82.02448379552288</v>
      </c>
      <c r="L21" s="91"/>
      <c r="M21" s="53"/>
      <c r="N21" s="55"/>
      <c r="O21" s="56"/>
      <c r="P21" s="56"/>
      <c r="Q21" s="46"/>
      <c r="R21" s="49"/>
      <c r="S21" s="49"/>
      <c r="T21" s="46"/>
      <c r="U21" s="47">
        <v>12260</v>
      </c>
      <c r="V21" s="47">
        <v>2260</v>
      </c>
      <c r="W21" s="46">
        <f t="shared" si="6"/>
        <v>18.43393148450245</v>
      </c>
      <c r="X21" s="47">
        <v>117988</v>
      </c>
      <c r="Y21" s="47">
        <v>108620.55</v>
      </c>
      <c r="Z21" s="50">
        <f t="shared" si="7"/>
        <v>92.06067566193173</v>
      </c>
    </row>
    <row r="22" spans="1:26" ht="25.5">
      <c r="A22" s="29"/>
      <c r="B22" s="40" t="s">
        <v>27</v>
      </c>
      <c r="C22" s="41">
        <v>278203</v>
      </c>
      <c r="D22" s="42">
        <v>355933.5</v>
      </c>
      <c r="E22" s="43">
        <f t="shared" si="0"/>
        <v>127.94020912786705</v>
      </c>
      <c r="F22" s="89">
        <v>404889</v>
      </c>
      <c r="G22" s="90">
        <v>335764.87</v>
      </c>
      <c r="H22" s="46">
        <f t="shared" si="1"/>
        <v>82.92763448747681</v>
      </c>
      <c r="I22" s="49">
        <v>191376</v>
      </c>
      <c r="J22" s="49">
        <v>182063.18</v>
      </c>
      <c r="K22" s="46">
        <f t="shared" si="2"/>
        <v>95.1337576289608</v>
      </c>
      <c r="L22" s="91"/>
      <c r="M22" s="53"/>
      <c r="N22" s="55"/>
      <c r="O22" s="47"/>
      <c r="P22" s="47"/>
      <c r="Q22" s="46"/>
      <c r="R22" s="49"/>
      <c r="S22" s="49"/>
      <c r="T22" s="46"/>
      <c r="U22" s="47">
        <v>153786</v>
      </c>
      <c r="V22" s="47">
        <v>105909.41</v>
      </c>
      <c r="W22" s="46">
        <f t="shared" si="6"/>
        <v>68.86804390516691</v>
      </c>
      <c r="X22" s="47">
        <v>59727</v>
      </c>
      <c r="Y22" s="47">
        <v>47792.28</v>
      </c>
      <c r="Z22" s="50">
        <f t="shared" si="7"/>
        <v>80.01788136018885</v>
      </c>
    </row>
    <row r="23" spans="1:26" ht="27.75" customHeight="1">
      <c r="A23" s="29"/>
      <c r="B23" s="40" t="s">
        <v>28</v>
      </c>
      <c r="C23" s="41">
        <v>259431</v>
      </c>
      <c r="D23" s="42">
        <v>311283.39</v>
      </c>
      <c r="E23" s="43">
        <f t="shared" si="0"/>
        <v>119.98696763301224</v>
      </c>
      <c r="F23" s="89">
        <v>427828</v>
      </c>
      <c r="G23" s="90">
        <v>292222.83</v>
      </c>
      <c r="H23" s="46">
        <f t="shared" si="1"/>
        <v>68.30381134474602</v>
      </c>
      <c r="I23" s="49">
        <v>247362</v>
      </c>
      <c r="J23" s="49">
        <v>181716.17</v>
      </c>
      <c r="K23" s="46">
        <f t="shared" si="2"/>
        <v>73.46163517435986</v>
      </c>
      <c r="L23" s="91"/>
      <c r="M23" s="53"/>
      <c r="N23" s="55"/>
      <c r="O23" s="47"/>
      <c r="P23" s="47"/>
      <c r="Q23" s="46"/>
      <c r="R23" s="49"/>
      <c r="S23" s="49"/>
      <c r="T23" s="46"/>
      <c r="U23" s="47">
        <v>91841</v>
      </c>
      <c r="V23" s="47">
        <v>47410.32</v>
      </c>
      <c r="W23" s="46">
        <f t="shared" si="6"/>
        <v>51.622173103515856</v>
      </c>
      <c r="X23" s="47">
        <v>80825</v>
      </c>
      <c r="Y23" s="47">
        <v>63096.34</v>
      </c>
      <c r="Z23" s="50">
        <f t="shared" si="7"/>
        <v>78.06537581193938</v>
      </c>
    </row>
    <row r="24" spans="1:30" ht="25.5">
      <c r="A24" s="29"/>
      <c r="B24" s="40" t="s">
        <v>29</v>
      </c>
      <c r="C24" s="41">
        <v>122072</v>
      </c>
      <c r="D24" s="42">
        <v>284421.43</v>
      </c>
      <c r="E24" s="43">
        <f t="shared" si="0"/>
        <v>232.99481453568384</v>
      </c>
      <c r="F24" s="89">
        <v>248291</v>
      </c>
      <c r="G24" s="90">
        <v>191415.59</v>
      </c>
      <c r="H24" s="46">
        <f t="shared" si="1"/>
        <v>77.09324542573029</v>
      </c>
      <c r="I24" s="49">
        <v>148239</v>
      </c>
      <c r="J24" s="49">
        <v>117287.27</v>
      </c>
      <c r="K24" s="46">
        <f t="shared" si="2"/>
        <v>79.12038667287287</v>
      </c>
      <c r="L24" s="91"/>
      <c r="M24" s="53"/>
      <c r="N24" s="55"/>
      <c r="O24" s="56"/>
      <c r="P24" s="56"/>
      <c r="Q24" s="46"/>
      <c r="R24" s="49"/>
      <c r="S24" s="49"/>
      <c r="T24" s="46"/>
      <c r="U24" s="47">
        <v>18080</v>
      </c>
      <c r="V24" s="47">
        <v>7100</v>
      </c>
      <c r="W24" s="46">
        <f t="shared" si="6"/>
        <v>39.26991150442478</v>
      </c>
      <c r="X24" s="47">
        <v>81972</v>
      </c>
      <c r="Y24" s="47">
        <v>67028.32</v>
      </c>
      <c r="Z24" s="50">
        <f t="shared" si="7"/>
        <v>81.76977504513737</v>
      </c>
      <c r="AD24" s="92"/>
    </row>
    <row r="25" spans="1:26" ht="26.25" thickBot="1">
      <c r="A25" s="57"/>
      <c r="B25" s="58" t="s">
        <v>30</v>
      </c>
      <c r="C25" s="59">
        <v>1663814</v>
      </c>
      <c r="D25" s="60">
        <v>2437986.17</v>
      </c>
      <c r="E25" s="61">
        <f t="shared" si="0"/>
        <v>146.52997089818933</v>
      </c>
      <c r="F25" s="93">
        <v>1886064</v>
      </c>
      <c r="G25" s="94">
        <v>1255446.7</v>
      </c>
      <c r="H25" s="64">
        <f t="shared" si="1"/>
        <v>66.56437427361955</v>
      </c>
      <c r="I25" s="69">
        <v>524952</v>
      </c>
      <c r="J25" s="69">
        <v>339149.55</v>
      </c>
      <c r="K25" s="64">
        <f t="shared" si="2"/>
        <v>64.60582110364376</v>
      </c>
      <c r="L25" s="95"/>
      <c r="M25" s="67"/>
      <c r="N25" s="68"/>
      <c r="O25" s="65">
        <v>838819</v>
      </c>
      <c r="P25" s="65">
        <v>613533.83</v>
      </c>
      <c r="Q25" s="64">
        <f>P25/O25*100</f>
        <v>73.14257664645173</v>
      </c>
      <c r="R25" s="69"/>
      <c r="S25" s="69"/>
      <c r="T25" s="64"/>
      <c r="U25" s="65">
        <v>449733</v>
      </c>
      <c r="V25" s="65">
        <v>263549.11</v>
      </c>
      <c r="W25" s="64">
        <f t="shared" si="6"/>
        <v>58.60123895733691</v>
      </c>
      <c r="X25" s="65">
        <v>52560</v>
      </c>
      <c r="Y25" s="65">
        <v>39214.21</v>
      </c>
      <c r="Z25" s="70">
        <f t="shared" si="7"/>
        <v>74.60846651445966</v>
      </c>
    </row>
    <row r="26" spans="1:26" ht="37.5" customHeight="1" thickBot="1">
      <c r="A26" s="29"/>
      <c r="B26" s="72" t="s">
        <v>31</v>
      </c>
      <c r="C26" s="73">
        <f>SUM(C19:C25)</f>
        <v>3102990</v>
      </c>
      <c r="D26" s="74">
        <f>SUM(D19:D25)</f>
        <v>4242349.86</v>
      </c>
      <c r="E26" s="96">
        <f t="shared" si="0"/>
        <v>136.71812864366305</v>
      </c>
      <c r="F26" s="76">
        <f>SUM(F19:F25)</f>
        <v>3951090</v>
      </c>
      <c r="G26" s="74">
        <f>SUM(G19:G25)</f>
        <v>2883030.73</v>
      </c>
      <c r="H26" s="77">
        <f t="shared" si="1"/>
        <v>72.96798427775626</v>
      </c>
      <c r="I26" s="74">
        <f>SUM(I19:I25)</f>
        <v>1558276</v>
      </c>
      <c r="J26" s="74">
        <f>SUM(J19:J25)</f>
        <v>1171123.6</v>
      </c>
      <c r="K26" s="77">
        <f t="shared" si="2"/>
        <v>75.1550816415064</v>
      </c>
      <c r="L26" s="79">
        <f>SUM(L19:L25)</f>
        <v>0</v>
      </c>
      <c r="M26" s="79">
        <f>SUM(M19:M25)</f>
        <v>0</v>
      </c>
      <c r="N26" s="78">
        <f>SUM(N19:N25)</f>
        <v>0</v>
      </c>
      <c r="O26" s="74">
        <f>SUM(O19:O25)</f>
        <v>1073849</v>
      </c>
      <c r="P26" s="74">
        <f>SUM(P19:P25)</f>
        <v>828024.01</v>
      </c>
      <c r="Q26" s="77">
        <f>P26/O26*100</f>
        <v>77.10804871075915</v>
      </c>
      <c r="R26" s="79"/>
      <c r="S26" s="79"/>
      <c r="T26" s="77"/>
      <c r="U26" s="74">
        <f>SUM(U19:U25)</f>
        <v>738100</v>
      </c>
      <c r="V26" s="74">
        <f>SUM(V19:V25)</f>
        <v>433362.56999999995</v>
      </c>
      <c r="W26" s="77">
        <f t="shared" si="6"/>
        <v>58.71325972090502</v>
      </c>
      <c r="X26" s="74">
        <f>SUM(X19:X25)</f>
        <v>553065</v>
      </c>
      <c r="Y26" s="74">
        <f>SUM(Y19:Y25)</f>
        <v>450520.55000000005</v>
      </c>
      <c r="Z26" s="28">
        <f t="shared" si="7"/>
        <v>81.458879155253</v>
      </c>
    </row>
    <row r="27" spans="1:26" ht="22.5" customHeight="1" thickBot="1">
      <c r="A27" s="29"/>
      <c r="B27" s="29" t="s">
        <v>32</v>
      </c>
      <c r="C27" s="73">
        <f>C10+C18+C26</f>
        <v>19834756</v>
      </c>
      <c r="D27" s="74">
        <f>D10+D18+D26</f>
        <v>23887030.11</v>
      </c>
      <c r="E27" s="19">
        <f t="shared" si="0"/>
        <v>120.43016868974843</v>
      </c>
      <c r="F27" s="76">
        <f>F10+F18+F26</f>
        <v>22233049</v>
      </c>
      <c r="G27" s="74">
        <f>G10+G18+G26</f>
        <v>17152185.63</v>
      </c>
      <c r="H27" s="97">
        <f t="shared" si="1"/>
        <v>77.1472488096437</v>
      </c>
      <c r="I27" s="74">
        <f>I10+I18+I26</f>
        <v>5499094</v>
      </c>
      <c r="J27" s="74">
        <f>J10+J18+J26</f>
        <v>4277020.26</v>
      </c>
      <c r="K27" s="97">
        <f t="shared" si="2"/>
        <v>77.77681669016751</v>
      </c>
      <c r="L27" s="74">
        <f>L10+L18+L26</f>
        <v>180816</v>
      </c>
      <c r="M27" s="74">
        <f>M10+M18+M26</f>
        <v>121653.22</v>
      </c>
      <c r="N27" s="98">
        <f>N10+N18+N26</f>
        <v>67.28011901601629</v>
      </c>
      <c r="O27" s="74">
        <f>O10+O18+O26</f>
        <v>8468175</v>
      </c>
      <c r="P27" s="74">
        <f>P10+P18+P26</f>
        <v>7168617.299999999</v>
      </c>
      <c r="Q27" s="97">
        <f>P27/O27*100</f>
        <v>84.65362725734883</v>
      </c>
      <c r="R27" s="74"/>
      <c r="S27" s="74"/>
      <c r="T27" s="99"/>
      <c r="U27" s="74">
        <f>U10+U18+U26</f>
        <v>5645861</v>
      </c>
      <c r="V27" s="74">
        <f>V10+V18+V26</f>
        <v>3708105.78</v>
      </c>
      <c r="W27" s="97">
        <f t="shared" si="6"/>
        <v>65.67830451369596</v>
      </c>
      <c r="X27" s="74">
        <f>X10+X18+X26</f>
        <v>2085716</v>
      </c>
      <c r="Y27" s="74">
        <f>Y10+Y18+Y26</f>
        <v>1715176.79</v>
      </c>
      <c r="Z27" s="100">
        <f t="shared" si="7"/>
        <v>82.23443604018956</v>
      </c>
    </row>
    <row r="28" spans="1:26" ht="28.5" customHeight="1" thickBot="1">
      <c r="A28" s="18"/>
      <c r="B28" s="18" t="s">
        <v>33</v>
      </c>
      <c r="C28" s="101">
        <v>96192700</v>
      </c>
      <c r="D28" s="102">
        <v>90243047.35</v>
      </c>
      <c r="E28" s="19">
        <f t="shared" si="0"/>
        <v>93.81486053515495</v>
      </c>
      <c r="F28" s="103">
        <v>96759414</v>
      </c>
      <c r="G28" s="104">
        <v>83222170.23999998</v>
      </c>
      <c r="H28" s="77">
        <f t="shared" si="1"/>
        <v>86.00937810557635</v>
      </c>
      <c r="I28" s="104">
        <v>595820</v>
      </c>
      <c r="J28" s="21">
        <v>456495.31</v>
      </c>
      <c r="K28" s="77">
        <f t="shared" si="2"/>
        <v>76.61631197341478</v>
      </c>
      <c r="L28" s="104"/>
      <c r="M28" s="21"/>
      <c r="N28" s="105"/>
      <c r="O28" s="104">
        <v>26215567</v>
      </c>
      <c r="P28" s="21">
        <v>22252061.599999998</v>
      </c>
      <c r="Q28" s="77">
        <f>P28/O28*100</f>
        <v>84.88109984422614</v>
      </c>
      <c r="R28" s="104">
        <v>19250163</v>
      </c>
      <c r="S28" s="21">
        <v>14356785.71</v>
      </c>
      <c r="T28" s="77">
        <f>S28/R28*100</f>
        <v>74.58007347781938</v>
      </c>
      <c r="U28" s="104"/>
      <c r="V28" s="21"/>
      <c r="W28" s="77"/>
      <c r="X28" s="104">
        <v>3591444</v>
      </c>
      <c r="Y28" s="21">
        <v>2361680</v>
      </c>
      <c r="Z28" s="28">
        <f t="shared" si="7"/>
        <v>65.75850827689364</v>
      </c>
    </row>
    <row r="29" spans="1:26" ht="24.75" customHeight="1" thickBot="1">
      <c r="A29" s="57"/>
      <c r="B29" s="106" t="s">
        <v>34</v>
      </c>
      <c r="C29" s="107">
        <f>C27+C28</f>
        <v>116027456</v>
      </c>
      <c r="D29" s="108">
        <f>D27+D28</f>
        <v>114130077.46</v>
      </c>
      <c r="E29" s="96">
        <f t="shared" si="0"/>
        <v>98.3647158996574</v>
      </c>
      <c r="F29" s="109">
        <f>F27+F28</f>
        <v>118992463</v>
      </c>
      <c r="G29" s="108">
        <f>G27+G28</f>
        <v>100374355.86999997</v>
      </c>
      <c r="H29" s="110">
        <f t="shared" si="1"/>
        <v>84.35354083728814</v>
      </c>
      <c r="I29" s="108">
        <f>I27+I28</f>
        <v>6094914</v>
      </c>
      <c r="J29" s="108">
        <f>J27+J28</f>
        <v>4733515.569999999</v>
      </c>
      <c r="K29" s="110">
        <f t="shared" si="2"/>
        <v>77.66336932727845</v>
      </c>
      <c r="L29" s="108">
        <f>L27+L28</f>
        <v>180816</v>
      </c>
      <c r="M29" s="108">
        <f>M27+M28</f>
        <v>121653.22</v>
      </c>
      <c r="N29" s="111">
        <f>N27+N28</f>
        <v>67.28011901601629</v>
      </c>
      <c r="O29" s="108">
        <f>O27+O28</f>
        <v>34683742</v>
      </c>
      <c r="P29" s="108">
        <f>P27+P28</f>
        <v>29420678.9</v>
      </c>
      <c r="Q29" s="110">
        <f>P29/O29*100</f>
        <v>84.8255614979491</v>
      </c>
      <c r="R29" s="108">
        <f>R27+R28</f>
        <v>19250163</v>
      </c>
      <c r="S29" s="108">
        <f>S27+S28</f>
        <v>14356785.71</v>
      </c>
      <c r="T29" s="110">
        <f>S29/R29*100</f>
        <v>74.58007347781938</v>
      </c>
      <c r="U29" s="108">
        <f>U27+U28</f>
        <v>5645861</v>
      </c>
      <c r="V29" s="108">
        <f>V27+V28</f>
        <v>3708105.78</v>
      </c>
      <c r="W29" s="110">
        <f>V29/U29*100</f>
        <v>65.67830451369596</v>
      </c>
      <c r="X29" s="108">
        <f>X27+X28</f>
        <v>5677160</v>
      </c>
      <c r="Y29" s="108">
        <f>Y27+Y28</f>
        <v>4076856.79</v>
      </c>
      <c r="Z29" s="112">
        <f t="shared" si="7"/>
        <v>71.81155348801161</v>
      </c>
    </row>
    <row r="30" spans="2:25" ht="58.5" customHeight="1">
      <c r="B30" s="1"/>
      <c r="C30" s="1"/>
      <c r="D30" s="1"/>
      <c r="E30" s="113"/>
      <c r="F30" s="149"/>
      <c r="G30" s="149"/>
      <c r="H30" s="1"/>
      <c r="I30" s="114"/>
      <c r="J30" s="114"/>
      <c r="K30" s="1"/>
      <c r="L30" s="114"/>
      <c r="M30" s="114"/>
      <c r="N30" s="1"/>
      <c r="O30" s="114"/>
      <c r="P30" s="114"/>
      <c r="Q30" s="1"/>
      <c r="R30" s="114"/>
      <c r="S30" s="114"/>
      <c r="T30" s="1"/>
      <c r="U30" s="114"/>
      <c r="V30" s="114"/>
      <c r="W30" s="1"/>
      <c r="X30" s="114"/>
      <c r="Y30" s="114"/>
    </row>
    <row r="31" spans="9:25" ht="12.75">
      <c r="I31" s="115"/>
      <c r="J31" s="116"/>
      <c r="K31" s="115"/>
      <c r="L31" s="115"/>
      <c r="M31" s="115"/>
      <c r="N31" s="115"/>
      <c r="O31" s="115"/>
      <c r="P31" s="116"/>
      <c r="Q31" s="115"/>
      <c r="R31" s="115"/>
      <c r="S31" s="116"/>
      <c r="T31" s="115"/>
      <c r="U31" s="115"/>
      <c r="V31" s="115"/>
      <c r="W31" s="115"/>
      <c r="X31" s="115"/>
      <c r="Y31" s="116"/>
    </row>
    <row r="32" spans="2:25" ht="12.75">
      <c r="B32" s="115"/>
      <c r="C32" s="115"/>
      <c r="D32" s="115"/>
      <c r="G32" s="117"/>
      <c r="Y32" s="117"/>
    </row>
    <row r="33" spans="2:9" ht="12.75">
      <c r="B33" s="1"/>
      <c r="C33" s="1"/>
      <c r="D33" s="1"/>
      <c r="E33" s="1"/>
      <c r="F33" s="118"/>
      <c r="G33" s="118"/>
      <c r="H33" s="118"/>
      <c r="I33" s="1"/>
    </row>
    <row r="34" spans="2:9" ht="12.75">
      <c r="B34" s="119"/>
      <c r="C34" s="119"/>
      <c r="D34" s="119"/>
      <c r="E34" s="1"/>
      <c r="F34" s="120"/>
      <c r="G34" s="113"/>
      <c r="H34" s="121"/>
      <c r="I34" s="1"/>
    </row>
    <row r="35" spans="2:9" ht="12.75">
      <c r="B35" s="119"/>
      <c r="C35" s="119"/>
      <c r="D35" s="119"/>
      <c r="E35" s="1"/>
      <c r="F35" s="122"/>
      <c r="G35" s="122"/>
      <c r="H35" s="121"/>
      <c r="I35" s="1"/>
    </row>
    <row r="36" spans="2:9" ht="12.75">
      <c r="B36" s="119"/>
      <c r="C36" s="119"/>
      <c r="D36" s="119"/>
      <c r="E36" s="1"/>
      <c r="F36" s="118"/>
      <c r="G36" s="118"/>
      <c r="H36" s="118"/>
      <c r="I36" s="1"/>
    </row>
    <row r="37" spans="2:9" ht="12.75">
      <c r="B37" s="119"/>
      <c r="C37" s="119"/>
      <c r="D37" s="119"/>
      <c r="E37" s="1"/>
      <c r="F37" s="123"/>
      <c r="G37" s="123"/>
      <c r="H37" s="1"/>
      <c r="I37" s="1"/>
    </row>
    <row r="38" spans="2:9" ht="12.75">
      <c r="B38" s="119"/>
      <c r="C38" s="119"/>
      <c r="D38" s="119"/>
      <c r="E38" s="1"/>
      <c r="F38" s="124"/>
      <c r="G38" s="124"/>
      <c r="H38" s="1"/>
      <c r="I38" s="1"/>
    </row>
    <row r="39" spans="2:9" ht="12.75">
      <c r="B39" s="119"/>
      <c r="C39" s="119"/>
      <c r="D39" s="119"/>
      <c r="E39" s="1"/>
      <c r="F39" s="1"/>
      <c r="G39" s="125"/>
      <c r="H39" s="1"/>
      <c r="I39" s="1"/>
    </row>
    <row r="40" spans="2:8" ht="12.75">
      <c r="B40" s="126"/>
      <c r="C40" s="126"/>
      <c r="D40" s="126"/>
      <c r="F40" s="1"/>
      <c r="G40" s="1"/>
      <c r="H40" s="1"/>
    </row>
    <row r="41" spans="6:8" ht="12.75">
      <c r="F41" s="1"/>
      <c r="G41" s="125"/>
      <c r="H41" s="1"/>
    </row>
    <row r="42" spans="6:8" ht="12.75">
      <c r="F42" s="1"/>
      <c r="G42" s="1"/>
      <c r="H42" s="1"/>
    </row>
    <row r="46" spans="6:7" ht="12.75">
      <c r="F46" s="116"/>
      <c r="G46" s="116"/>
    </row>
  </sheetData>
  <sheetProtection/>
  <mergeCells count="12">
    <mergeCell ref="L8:N8"/>
    <mergeCell ref="F30:G30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Public</cp:lastModifiedBy>
  <cp:lastPrinted>2015-04-27T12:39:48Z</cp:lastPrinted>
  <dcterms:created xsi:type="dcterms:W3CDTF">2015-04-27T12:37:17Z</dcterms:created>
  <dcterms:modified xsi:type="dcterms:W3CDTF">2015-04-27T12:41:53Z</dcterms:modified>
  <cp:category/>
  <cp:version/>
  <cp:contentType/>
  <cp:contentStatus/>
</cp:coreProperties>
</file>