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<sst xmlns="http://schemas.openxmlformats.org/spreadsheetml/2006/main" count="55" uniqueCount="36">
  <si>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27.03.2017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</si>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</sst>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8" fillId="0" borderId="26" xfId="336" applyFont="1" applyBorder="1" applyAlignment="1">
      <alignment vertical="center"/>
      <protection/>
    </xf>
    <xf numFmtId="0" fontId="8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9" fillId="0" borderId="37" xfId="334" applyNumberFormat="1" applyFont="1" applyFill="1" applyBorder="1" applyAlignment="1">
      <alignment vertical="center" wrapText="1"/>
      <protection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" fontId="9" fillId="0" borderId="24" xfId="334" applyNumberFormat="1" applyFont="1" applyFill="1" applyBorder="1" applyAlignment="1">
      <alignment vertical="center" wrapText="1"/>
      <protection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" fontId="9" fillId="0" borderId="45" xfId="334" applyNumberFormat="1" applyFont="1" applyFill="1" applyBorder="1" applyAlignment="1">
      <alignment vertical="center" wrapText="1"/>
      <protection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A1">
      <pane xSplit="2" ySplit="9" topLeftCell="K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42821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9377994</v>
      </c>
      <c r="D10" s="40">
        <v>10961684.17</v>
      </c>
      <c r="E10" s="41">
        <f aca="true" t="shared" si="0" ref="E10:E29">D10/C10*100</f>
        <v>116.88730201789423</v>
      </c>
      <c r="F10" s="42">
        <v>11282394</v>
      </c>
      <c r="G10" s="42">
        <v>5615152.89</v>
      </c>
      <c r="H10" s="43">
        <f aca="true" t="shared" si="1" ref="H10:H29">G10/F10*100</f>
        <v>49.769161491789774</v>
      </c>
      <c r="I10" s="44">
        <v>1969112</v>
      </c>
      <c r="J10" s="44">
        <v>713449.76</v>
      </c>
      <c r="K10" s="45">
        <f aca="true" t="shared" si="2" ref="K10:K29">J10/I10*100</f>
        <v>36.232055870869715</v>
      </c>
      <c r="L10" s="46"/>
      <c r="M10" s="47"/>
      <c r="N10" s="48"/>
      <c r="O10" s="49">
        <v>4461043</v>
      </c>
      <c r="P10" s="49">
        <v>2569613.1</v>
      </c>
      <c r="Q10" s="50">
        <f aca="true" t="shared" si="3" ref="Q10:Q15">P10/O10*100</f>
        <v>57.60117308889423</v>
      </c>
      <c r="R10" s="51"/>
      <c r="S10" s="51"/>
      <c r="T10" s="45"/>
      <c r="U10" s="49">
        <v>4251739</v>
      </c>
      <c r="V10" s="49">
        <v>2211117.69</v>
      </c>
      <c r="W10" s="45">
        <f aca="true" t="shared" si="4" ref="W10:W18">V10/U10*100</f>
        <v>52.00501935796152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1921658</v>
      </c>
      <c r="D11" s="55">
        <v>2145473.28</v>
      </c>
      <c r="E11" s="56">
        <f t="shared" si="0"/>
        <v>111.64698817375411</v>
      </c>
      <c r="F11" s="57">
        <v>1921658</v>
      </c>
      <c r="G11" s="57">
        <v>1398243.53</v>
      </c>
      <c r="H11" s="58">
        <f t="shared" si="1"/>
        <v>72.76235053271705</v>
      </c>
      <c r="I11" s="59">
        <v>413179</v>
      </c>
      <c r="J11" s="59">
        <v>323326.98</v>
      </c>
      <c r="K11" s="58">
        <f t="shared" si="2"/>
        <v>78.25348819760927</v>
      </c>
      <c r="L11" s="60"/>
      <c r="M11" s="60"/>
      <c r="N11" s="58"/>
      <c r="O11" s="60">
        <v>658343</v>
      </c>
      <c r="P11" s="60">
        <v>583111.84</v>
      </c>
      <c r="Q11" s="58">
        <f t="shared" si="3"/>
        <v>88.57264981931911</v>
      </c>
      <c r="R11" s="61"/>
      <c r="S11" s="61"/>
      <c r="T11" s="58"/>
      <c r="U11" s="60">
        <v>601084</v>
      </c>
      <c r="V11" s="60">
        <v>282292.2</v>
      </c>
      <c r="W11" s="58">
        <f t="shared" si="4"/>
        <v>46.96385197410013</v>
      </c>
      <c r="X11" s="60">
        <v>241052</v>
      </c>
      <c r="Y11" s="60">
        <v>209512.51</v>
      </c>
      <c r="Z11" s="62">
        <f>Y11/X11*100</f>
        <v>86.91589781457944</v>
      </c>
    </row>
    <row r="12" spans="1:26" ht="25.5">
      <c r="A12" s="18"/>
      <c r="B12" s="63" t="s">
        <v>18</v>
      </c>
      <c r="C12" s="54">
        <v>2082546</v>
      </c>
      <c r="D12" s="55">
        <v>2072004.92</v>
      </c>
      <c r="E12" s="64">
        <f t="shared" si="0"/>
        <v>99.49383687083022</v>
      </c>
      <c r="F12" s="57">
        <v>1902011</v>
      </c>
      <c r="G12" s="57">
        <v>945754.82</v>
      </c>
      <c r="H12" s="65">
        <f t="shared" si="1"/>
        <v>49.723940608124764</v>
      </c>
      <c r="I12" s="59">
        <v>565888</v>
      </c>
      <c r="J12" s="59">
        <v>318338.01</v>
      </c>
      <c r="K12" s="65">
        <f t="shared" si="2"/>
        <v>56.25459631587876</v>
      </c>
      <c r="L12" s="66"/>
      <c r="M12" s="66"/>
      <c r="N12" s="65"/>
      <c r="O12" s="67">
        <v>513430</v>
      </c>
      <c r="P12" s="67">
        <v>364973.69</v>
      </c>
      <c r="Q12" s="65">
        <f t="shared" si="3"/>
        <v>71.08538457043804</v>
      </c>
      <c r="R12" s="68"/>
      <c r="S12" s="68"/>
      <c r="T12" s="65"/>
      <c r="U12" s="67">
        <v>371000</v>
      </c>
      <c r="V12" s="67">
        <v>92847.43</v>
      </c>
      <c r="W12" s="65">
        <f t="shared" si="4"/>
        <v>25.026261455525606</v>
      </c>
      <c r="X12" s="67">
        <v>211693</v>
      </c>
      <c r="Y12" s="67">
        <v>153095.69</v>
      </c>
      <c r="Z12" s="69">
        <f>Y12/X12*100</f>
        <v>72.31967519001573</v>
      </c>
    </row>
    <row r="13" spans="1:26" ht="25.5">
      <c r="A13" s="18"/>
      <c r="B13" s="63" t="s">
        <v>19</v>
      </c>
      <c r="C13" s="54">
        <v>3625638</v>
      </c>
      <c r="D13" s="55">
        <v>3561327.41</v>
      </c>
      <c r="E13" s="64">
        <f t="shared" si="0"/>
        <v>98.22622694267878</v>
      </c>
      <c r="F13" s="57">
        <v>3870549</v>
      </c>
      <c r="G13" s="57">
        <v>2750209.13</v>
      </c>
      <c r="H13" s="65">
        <f t="shared" si="1"/>
        <v>71.05475553984719</v>
      </c>
      <c r="I13" s="59">
        <v>753050</v>
      </c>
      <c r="J13" s="59">
        <v>738887.71</v>
      </c>
      <c r="K13" s="65">
        <f t="shared" si="2"/>
        <v>98.11934267312927</v>
      </c>
      <c r="L13" s="70"/>
      <c r="M13" s="70"/>
      <c r="N13" s="65"/>
      <c r="O13" s="67">
        <v>915770</v>
      </c>
      <c r="P13" s="67">
        <v>748653.23</v>
      </c>
      <c r="Q13" s="65">
        <f t="shared" si="3"/>
        <v>81.75122902038721</v>
      </c>
      <c r="R13" s="68"/>
      <c r="S13" s="68"/>
      <c r="T13" s="65"/>
      <c r="U13" s="67">
        <v>2019537</v>
      </c>
      <c r="V13" s="67">
        <v>1096128.89</v>
      </c>
      <c r="W13" s="65">
        <f t="shared" si="4"/>
        <v>54.276246981362554</v>
      </c>
      <c r="X13" s="67"/>
      <c r="Y13" s="67"/>
      <c r="Z13" s="69"/>
    </row>
    <row r="14" spans="1:26" ht="25.5">
      <c r="A14" s="18"/>
      <c r="B14" s="63" t="s">
        <v>20</v>
      </c>
      <c r="C14" s="54">
        <v>2630553</v>
      </c>
      <c r="D14" s="55">
        <v>3301023.3</v>
      </c>
      <c r="E14" s="64">
        <f t="shared" si="0"/>
        <v>125.48780807685685</v>
      </c>
      <c r="F14" s="57">
        <v>2637803</v>
      </c>
      <c r="G14" s="57">
        <v>1625026.89</v>
      </c>
      <c r="H14" s="65">
        <f t="shared" si="1"/>
        <v>61.60531662144595</v>
      </c>
      <c r="I14" s="59">
        <v>479702</v>
      </c>
      <c r="J14" s="59">
        <v>338510.08</v>
      </c>
      <c r="K14" s="65">
        <f t="shared" si="2"/>
        <v>70.56674351993529</v>
      </c>
      <c r="L14" s="67">
        <v>181500</v>
      </c>
      <c r="M14" s="67">
        <v>123241.56</v>
      </c>
      <c r="N14" s="65">
        <f>M14/L14*100</f>
        <v>67.90168595041322</v>
      </c>
      <c r="O14" s="67">
        <v>1182404</v>
      </c>
      <c r="P14" s="67">
        <v>822105.55</v>
      </c>
      <c r="Q14" s="65">
        <f t="shared" si="3"/>
        <v>69.52831265794094</v>
      </c>
      <c r="R14" s="68"/>
      <c r="S14" s="68"/>
      <c r="T14" s="65"/>
      <c r="U14" s="67">
        <v>447424</v>
      </c>
      <c r="V14" s="67">
        <v>143964.08</v>
      </c>
      <c r="W14" s="65">
        <f t="shared" si="4"/>
        <v>32.176208696896005</v>
      </c>
      <c r="X14" s="67">
        <v>264869</v>
      </c>
      <c r="Y14" s="67">
        <v>189693.47</v>
      </c>
      <c r="Z14" s="69">
        <f>Y14/X14*100</f>
        <v>71.61784504792935</v>
      </c>
    </row>
    <row r="15" spans="1:26" ht="25.5">
      <c r="A15" s="18"/>
      <c r="B15" s="63" t="s">
        <v>21</v>
      </c>
      <c r="C15" s="54">
        <v>697090</v>
      </c>
      <c r="D15" s="55">
        <v>560060.6</v>
      </c>
      <c r="E15" s="64">
        <f t="shared" si="0"/>
        <v>80.34265302902064</v>
      </c>
      <c r="F15" s="57">
        <v>732629</v>
      </c>
      <c r="G15" s="57">
        <v>308081.97</v>
      </c>
      <c r="H15" s="65">
        <f t="shared" si="1"/>
        <v>42.051566345312565</v>
      </c>
      <c r="I15" s="59">
        <v>138144</v>
      </c>
      <c r="J15" s="59">
        <v>99820.01</v>
      </c>
      <c r="K15" s="65">
        <f t="shared" si="2"/>
        <v>72.2579409891128</v>
      </c>
      <c r="L15" s="71"/>
      <c r="M15" s="72"/>
      <c r="N15" s="73"/>
      <c r="O15" s="67">
        <v>271308</v>
      </c>
      <c r="P15" s="67">
        <v>130876.64</v>
      </c>
      <c r="Q15" s="65">
        <f t="shared" si="3"/>
        <v>48.23913780647825</v>
      </c>
      <c r="R15" s="68"/>
      <c r="S15" s="68"/>
      <c r="T15" s="65"/>
      <c r="U15" s="67">
        <v>17904</v>
      </c>
      <c r="V15" s="67">
        <v>6513.92</v>
      </c>
      <c r="W15" s="65">
        <f t="shared" si="4"/>
        <v>36.38248436103664</v>
      </c>
      <c r="X15" s="67">
        <v>105273</v>
      </c>
      <c r="Y15" s="67">
        <v>70871.4</v>
      </c>
      <c r="Z15" s="69">
        <f>Y15/X15*100</f>
        <v>67.32153543643669</v>
      </c>
    </row>
    <row r="16" spans="1:26" ht="25.5">
      <c r="A16" s="18"/>
      <c r="B16" s="63" t="s">
        <v>22</v>
      </c>
      <c r="C16" s="54">
        <v>931426</v>
      </c>
      <c r="D16" s="55">
        <v>653582.88</v>
      </c>
      <c r="E16" s="64">
        <f t="shared" si="0"/>
        <v>70.1701348255256</v>
      </c>
      <c r="F16" s="57">
        <v>1231426</v>
      </c>
      <c r="G16" s="57">
        <v>366448.52</v>
      </c>
      <c r="H16" s="65">
        <f t="shared" si="1"/>
        <v>29.758062603843026</v>
      </c>
      <c r="I16" s="59">
        <v>456400</v>
      </c>
      <c r="J16" s="59">
        <v>159460.32</v>
      </c>
      <c r="K16" s="65">
        <f t="shared" si="2"/>
        <v>34.93872042068361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464327</v>
      </c>
      <c r="V16" s="67">
        <v>125442</v>
      </c>
      <c r="W16" s="65">
        <f t="shared" si="4"/>
        <v>27.015874588382754</v>
      </c>
      <c r="X16" s="67">
        <v>87795</v>
      </c>
      <c r="Y16" s="67">
        <v>68546.2</v>
      </c>
      <c r="Z16" s="69">
        <f>Y16/X16*100</f>
        <v>78.07528902557092</v>
      </c>
    </row>
    <row r="17" spans="1:26" ht="26.25" thickBot="1">
      <c r="A17" s="76"/>
      <c r="B17" s="77" t="s">
        <v>23</v>
      </c>
      <c r="C17" s="54">
        <v>6703517</v>
      </c>
      <c r="D17" s="55">
        <v>7144681.4</v>
      </c>
      <c r="E17" s="78">
        <f t="shared" si="0"/>
        <v>106.58108870313896</v>
      </c>
      <c r="F17" s="57">
        <v>4937257</v>
      </c>
      <c r="G17" s="57">
        <v>2410502.13</v>
      </c>
      <c r="H17" s="79">
        <f t="shared" si="1"/>
        <v>48.8226991222049</v>
      </c>
      <c r="I17" s="80">
        <v>1067555</v>
      </c>
      <c r="J17" s="80">
        <v>432582.17</v>
      </c>
      <c r="K17" s="79">
        <f t="shared" si="2"/>
        <v>40.52083218194847</v>
      </c>
      <c r="L17" s="81"/>
      <c r="M17" s="82"/>
      <c r="N17" s="83"/>
      <c r="O17" s="84">
        <v>2203132</v>
      </c>
      <c r="P17" s="84">
        <v>1220057.64</v>
      </c>
      <c r="Q17" s="79">
        <f>P17/O17*100</f>
        <v>55.378326854677795</v>
      </c>
      <c r="R17" s="85"/>
      <c r="S17" s="85"/>
      <c r="T17" s="79"/>
      <c r="U17" s="84">
        <v>687424</v>
      </c>
      <c r="V17" s="84">
        <v>283014.92</v>
      </c>
      <c r="W17" s="79">
        <f t="shared" si="4"/>
        <v>41.17035774136486</v>
      </c>
      <c r="X17" s="84">
        <v>681312</v>
      </c>
      <c r="Y17" s="84">
        <v>369502.8</v>
      </c>
      <c r="Z17" s="86">
        <f>Y17/X17*100</f>
        <v>54.23400732703959</v>
      </c>
    </row>
    <row r="18" spans="1:26" ht="26.25" thickBot="1">
      <c r="A18" s="87"/>
      <c r="B18" s="88" t="s">
        <v>24</v>
      </c>
      <c r="C18" s="89">
        <f>SUM(C11:C17)</f>
        <v>18592428</v>
      </c>
      <c r="D18" s="90">
        <f>SUM(D11:D17)</f>
        <v>19438153.79</v>
      </c>
      <c r="E18" s="91">
        <f t="shared" si="0"/>
        <v>104.54876463687259</v>
      </c>
      <c r="F18" s="92">
        <f>SUM(F11:F17)</f>
        <v>17233333</v>
      </c>
      <c r="G18" s="92">
        <f>SUM(G11:G17)</f>
        <v>9804266.989999998</v>
      </c>
      <c r="H18" s="93">
        <f t="shared" si="1"/>
        <v>56.89129891472531</v>
      </c>
      <c r="I18" s="92">
        <f>SUM(I11:I17)</f>
        <v>3873918</v>
      </c>
      <c r="J18" s="92">
        <f>SUM(J11:J17)</f>
        <v>2410925.2800000003</v>
      </c>
      <c r="K18" s="93">
        <f t="shared" si="2"/>
        <v>62.23480414402164</v>
      </c>
      <c r="L18" s="94">
        <f>SUM(L11:L17)</f>
        <v>181500</v>
      </c>
      <c r="M18" s="92">
        <f>SUM(M11:M17)</f>
        <v>123241.56</v>
      </c>
      <c r="N18" s="93">
        <f>M18/L18*100</f>
        <v>67.90168595041322</v>
      </c>
      <c r="O18" s="92">
        <f>SUM(O11:O17)</f>
        <v>5744387</v>
      </c>
      <c r="P18" s="92">
        <f>SUM(P11:P17)</f>
        <v>3869778.59</v>
      </c>
      <c r="Q18" s="93">
        <f>P18/O18*100</f>
        <v>67.36625840146215</v>
      </c>
      <c r="R18" s="95">
        <f>SUM(R11:R17)</f>
        <v>0</v>
      </c>
      <c r="S18" s="95">
        <f>SUM(S11:S17)</f>
        <v>0</v>
      </c>
      <c r="T18" s="93"/>
      <c r="U18" s="92">
        <f>SUM(U11:U17)</f>
        <v>4608700</v>
      </c>
      <c r="V18" s="92">
        <f>SUM(V11:V17)</f>
        <v>2030203.44</v>
      </c>
      <c r="W18" s="93">
        <f t="shared" si="4"/>
        <v>44.05154251741272</v>
      </c>
      <c r="X18" s="92">
        <f>SUM(X11:X17)</f>
        <v>1591994</v>
      </c>
      <c r="Y18" s="92">
        <f>SUM(Y11:Y17)</f>
        <v>1061222.07</v>
      </c>
      <c r="Z18" s="52">
        <f>Y18/X18*100</f>
        <v>66.65992899470727</v>
      </c>
    </row>
    <row r="19" spans="1:26" ht="25.5">
      <c r="A19" s="18"/>
      <c r="B19" s="53" t="s">
        <v>25</v>
      </c>
      <c r="C19" s="96">
        <v>350704</v>
      </c>
      <c r="D19" s="97">
        <v>185222.56</v>
      </c>
      <c r="E19" s="98">
        <f t="shared" si="0"/>
        <v>52.81449883662576</v>
      </c>
      <c r="F19" s="99">
        <v>387104</v>
      </c>
      <c r="G19" s="99">
        <v>139243.97</v>
      </c>
      <c r="H19" s="58">
        <f t="shared" si="1"/>
        <v>35.97068746383401</v>
      </c>
      <c r="I19" s="100">
        <v>187004</v>
      </c>
      <c r="J19" s="100">
        <v>139243.97</v>
      </c>
      <c r="K19" s="58">
        <f t="shared" si="2"/>
        <v>74.46042330645334</v>
      </c>
      <c r="L19" s="101"/>
      <c r="M19" s="102"/>
      <c r="N19" s="103"/>
      <c r="O19" s="104"/>
      <c r="P19" s="104"/>
      <c r="Q19" s="58"/>
      <c r="R19" s="105"/>
      <c r="S19" s="105"/>
      <c r="T19" s="58"/>
      <c r="U19" s="106">
        <v>100</v>
      </c>
      <c r="V19" s="106">
        <v>0</v>
      </c>
      <c r="W19" s="58"/>
      <c r="X19" s="107"/>
      <c r="Y19" s="107"/>
      <c r="Z19" s="62"/>
    </row>
    <row r="20" spans="1:26" ht="25.5">
      <c r="A20" s="18"/>
      <c r="B20" s="63" t="s">
        <v>26</v>
      </c>
      <c r="C20" s="96">
        <v>1612365</v>
      </c>
      <c r="D20" s="97">
        <v>1315492.51</v>
      </c>
      <c r="E20" s="108">
        <f t="shared" si="0"/>
        <v>81.58776145599786</v>
      </c>
      <c r="F20" s="99">
        <v>1665824</v>
      </c>
      <c r="G20" s="99">
        <v>925397.11</v>
      </c>
      <c r="H20" s="65">
        <f t="shared" si="1"/>
        <v>55.5519136475402</v>
      </c>
      <c r="I20" s="100">
        <v>215360</v>
      </c>
      <c r="J20" s="100">
        <v>152973.45</v>
      </c>
      <c r="K20" s="65">
        <f t="shared" si="2"/>
        <v>71.03150538632987</v>
      </c>
      <c r="L20" s="109"/>
      <c r="M20" s="72"/>
      <c r="N20" s="74"/>
      <c r="O20" s="67">
        <v>708798</v>
      </c>
      <c r="P20" s="67">
        <v>545656.35</v>
      </c>
      <c r="Q20" s="65">
        <f>P20/O20*100</f>
        <v>76.98333657826349</v>
      </c>
      <c r="R20" s="68"/>
      <c r="S20" s="68"/>
      <c r="T20" s="65"/>
      <c r="U20" s="110">
        <v>246999</v>
      </c>
      <c r="V20" s="110">
        <v>39926</v>
      </c>
      <c r="W20" s="65">
        <f aca="true" t="shared" si="5" ref="W20:W27">V20/U20*100</f>
        <v>16.1644379127041</v>
      </c>
      <c r="X20" s="67">
        <v>290763</v>
      </c>
      <c r="Y20" s="67">
        <v>186841.31</v>
      </c>
      <c r="Z20" s="69">
        <f aca="true" t="shared" si="6" ref="Z20:Z29">Y20/X20*100</f>
        <v>64.25897036417976</v>
      </c>
    </row>
    <row r="21" spans="1:26" ht="25.5">
      <c r="A21" s="18"/>
      <c r="B21" s="63" t="s">
        <v>27</v>
      </c>
      <c r="C21" s="96">
        <v>259490</v>
      </c>
      <c r="D21" s="97">
        <v>241617.53</v>
      </c>
      <c r="E21" s="108">
        <f t="shared" si="0"/>
        <v>93.11246290801188</v>
      </c>
      <c r="F21" s="99">
        <v>271520</v>
      </c>
      <c r="G21" s="99">
        <v>202557.99</v>
      </c>
      <c r="H21" s="65">
        <f t="shared" si="1"/>
        <v>74.60149896876841</v>
      </c>
      <c r="I21" s="100">
        <v>94830</v>
      </c>
      <c r="J21" s="100">
        <v>62209.62</v>
      </c>
      <c r="K21" s="65">
        <f t="shared" si="2"/>
        <v>65.60120215121798</v>
      </c>
      <c r="L21" s="109"/>
      <c r="M21" s="72"/>
      <c r="N21" s="74"/>
      <c r="O21" s="75"/>
      <c r="P21" s="75"/>
      <c r="Q21" s="65"/>
      <c r="R21" s="68"/>
      <c r="S21" s="68"/>
      <c r="T21" s="65"/>
      <c r="U21" s="110">
        <v>4700</v>
      </c>
      <c r="V21" s="110">
        <v>3200</v>
      </c>
      <c r="W21" s="65">
        <f t="shared" si="5"/>
        <v>68.08510638297872</v>
      </c>
      <c r="X21" s="67">
        <v>171990</v>
      </c>
      <c r="Y21" s="67">
        <v>137148.37</v>
      </c>
      <c r="Z21" s="69">
        <f t="shared" si="6"/>
        <v>79.74206058491772</v>
      </c>
    </row>
    <row r="22" spans="1:26" ht="25.5">
      <c r="A22" s="18"/>
      <c r="B22" s="63" t="s">
        <v>28</v>
      </c>
      <c r="C22" s="96">
        <v>329109</v>
      </c>
      <c r="D22" s="97">
        <v>499882.72</v>
      </c>
      <c r="E22" s="108">
        <f t="shared" si="0"/>
        <v>151.889714349957</v>
      </c>
      <c r="F22" s="99">
        <v>411353</v>
      </c>
      <c r="G22" s="99">
        <v>237066.09</v>
      </c>
      <c r="H22" s="65">
        <f t="shared" si="1"/>
        <v>57.6308158686092</v>
      </c>
      <c r="I22" s="100">
        <v>229231</v>
      </c>
      <c r="J22" s="100">
        <v>129579.61</v>
      </c>
      <c r="K22" s="65">
        <f t="shared" si="2"/>
        <v>56.527960877891736</v>
      </c>
      <c r="L22" s="109"/>
      <c r="M22" s="72"/>
      <c r="N22" s="74"/>
      <c r="O22" s="67"/>
      <c r="P22" s="67"/>
      <c r="Q22" s="65"/>
      <c r="R22" s="68"/>
      <c r="S22" s="68"/>
      <c r="T22" s="65"/>
      <c r="U22" s="110">
        <v>84432</v>
      </c>
      <c r="V22" s="110">
        <v>47150.01</v>
      </c>
      <c r="W22" s="65">
        <f t="shared" si="5"/>
        <v>55.84376776577601</v>
      </c>
      <c r="X22" s="67">
        <v>92690</v>
      </c>
      <c r="Y22" s="67">
        <v>59336.47</v>
      </c>
      <c r="Z22" s="69">
        <f t="shared" si="6"/>
        <v>64.01604272305535</v>
      </c>
    </row>
    <row r="23" spans="1:26" ht="27.75" customHeight="1">
      <c r="A23" s="18"/>
      <c r="B23" s="63" t="s">
        <v>29</v>
      </c>
      <c r="C23" s="96">
        <v>635391</v>
      </c>
      <c r="D23" s="97">
        <v>636005.53</v>
      </c>
      <c r="E23" s="108">
        <f t="shared" si="0"/>
        <v>100.09671682475832</v>
      </c>
      <c r="F23" s="99">
        <v>835771</v>
      </c>
      <c r="G23" s="99">
        <v>455076.84</v>
      </c>
      <c r="H23" s="65">
        <f t="shared" si="1"/>
        <v>54.44994382432509</v>
      </c>
      <c r="I23" s="100">
        <v>386488</v>
      </c>
      <c r="J23" s="100">
        <v>214334.62</v>
      </c>
      <c r="K23" s="65">
        <f t="shared" si="2"/>
        <v>55.4569921963942</v>
      </c>
      <c r="L23" s="109"/>
      <c r="M23" s="72"/>
      <c r="N23" s="74"/>
      <c r="O23" s="67"/>
      <c r="P23" s="67"/>
      <c r="Q23" s="65"/>
      <c r="R23" s="68"/>
      <c r="S23" s="68"/>
      <c r="T23" s="65"/>
      <c r="U23" s="110">
        <v>282860</v>
      </c>
      <c r="V23" s="110">
        <v>173825.18</v>
      </c>
      <c r="W23" s="65">
        <f t="shared" si="5"/>
        <v>61.45272573004312</v>
      </c>
      <c r="X23" s="67">
        <v>126423</v>
      </c>
      <c r="Y23" s="67">
        <v>62917.04</v>
      </c>
      <c r="Z23" s="69">
        <f t="shared" si="6"/>
        <v>49.76708352119472</v>
      </c>
    </row>
    <row r="24" spans="1:30" ht="25.5">
      <c r="A24" s="18"/>
      <c r="B24" s="63" t="s">
        <v>30</v>
      </c>
      <c r="C24" s="96">
        <v>631289</v>
      </c>
      <c r="D24" s="97">
        <v>451562.34</v>
      </c>
      <c r="E24" s="108">
        <f t="shared" si="0"/>
        <v>71.5302088267022</v>
      </c>
      <c r="F24" s="99">
        <v>664824</v>
      </c>
      <c r="G24" s="99">
        <v>307389.07</v>
      </c>
      <c r="H24" s="65">
        <f t="shared" si="1"/>
        <v>46.23615723860751</v>
      </c>
      <c r="I24" s="100">
        <v>236886</v>
      </c>
      <c r="J24" s="100">
        <v>189749.97</v>
      </c>
      <c r="K24" s="65">
        <f t="shared" si="2"/>
        <v>80.10180846483118</v>
      </c>
      <c r="L24" s="109"/>
      <c r="M24" s="72"/>
      <c r="N24" s="74"/>
      <c r="O24" s="75"/>
      <c r="P24" s="75"/>
      <c r="Q24" s="65"/>
      <c r="R24" s="68"/>
      <c r="S24" s="68"/>
      <c r="T24" s="65"/>
      <c r="U24" s="110">
        <v>96302</v>
      </c>
      <c r="V24" s="110">
        <v>26868</v>
      </c>
      <c r="W24" s="65">
        <f t="shared" si="5"/>
        <v>27.899732092791428</v>
      </c>
      <c r="X24" s="67">
        <v>109116</v>
      </c>
      <c r="Y24" s="67">
        <v>90771.1</v>
      </c>
      <c r="Z24" s="69">
        <f t="shared" si="6"/>
        <v>83.18770849371312</v>
      </c>
      <c r="AD24" s="111"/>
    </row>
    <row r="25" spans="1:26" ht="26.25" thickBot="1">
      <c r="A25" s="76"/>
      <c r="B25" s="77" t="s">
        <v>31</v>
      </c>
      <c r="C25" s="96">
        <v>3564256</v>
      </c>
      <c r="D25" s="97">
        <v>3904902.98</v>
      </c>
      <c r="E25" s="112">
        <f t="shared" si="0"/>
        <v>109.55730957596761</v>
      </c>
      <c r="F25" s="99">
        <v>2695181</v>
      </c>
      <c r="G25" s="99">
        <v>1521747.57</v>
      </c>
      <c r="H25" s="79">
        <f t="shared" si="1"/>
        <v>56.46179495922537</v>
      </c>
      <c r="I25" s="100">
        <v>666700</v>
      </c>
      <c r="J25" s="100">
        <v>372104.51</v>
      </c>
      <c r="K25" s="79">
        <f t="shared" si="2"/>
        <v>55.812885855707215</v>
      </c>
      <c r="L25" s="113"/>
      <c r="M25" s="82"/>
      <c r="N25" s="83"/>
      <c r="O25" s="84">
        <v>1033370</v>
      </c>
      <c r="P25" s="84">
        <v>599892.17</v>
      </c>
      <c r="Q25" s="79">
        <f>P25/O25*100</f>
        <v>58.052021057317326</v>
      </c>
      <c r="R25" s="85"/>
      <c r="S25" s="85"/>
      <c r="T25" s="79"/>
      <c r="U25" s="114">
        <v>917800</v>
      </c>
      <c r="V25" s="114">
        <v>505721.92</v>
      </c>
      <c r="W25" s="79">
        <f t="shared" si="5"/>
        <v>55.10153846153846</v>
      </c>
      <c r="X25" s="84">
        <v>62311</v>
      </c>
      <c r="Y25" s="84">
        <v>44028.97</v>
      </c>
      <c r="Z25" s="86">
        <f t="shared" si="6"/>
        <v>70.66002792444351</v>
      </c>
    </row>
    <row r="26" spans="1:26" ht="37.5" customHeight="1" thickBot="1">
      <c r="A26" s="18"/>
      <c r="B26" s="88" t="s">
        <v>32</v>
      </c>
      <c r="C26" s="89">
        <f>SUM(C19:C25)</f>
        <v>7382604</v>
      </c>
      <c r="D26" s="92">
        <f>SUM(D19:D25)</f>
        <v>7234686.17</v>
      </c>
      <c r="E26" s="115">
        <f t="shared" si="0"/>
        <v>97.99640032162094</v>
      </c>
      <c r="F26" s="89">
        <f>SUM(F19:F25)</f>
        <v>6931577</v>
      </c>
      <c r="G26" s="92">
        <f>SUM(G19:G25)</f>
        <v>3788478.6400000006</v>
      </c>
      <c r="H26" s="93">
        <f t="shared" si="1"/>
        <v>54.65536399581221</v>
      </c>
      <c r="I26" s="92">
        <f>SUM(I19:I25)</f>
        <v>2016499</v>
      </c>
      <c r="J26" s="92">
        <f>SUM(J19:J25)</f>
        <v>1260195.75</v>
      </c>
      <c r="K26" s="93">
        <f t="shared" si="2"/>
        <v>62.494241256752424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1742168</v>
      </c>
      <c r="P26" s="92">
        <f>SUM(P19:P25)</f>
        <v>1145548.52</v>
      </c>
      <c r="Q26" s="93">
        <f>P26/O26*100</f>
        <v>65.75419362541385</v>
      </c>
      <c r="R26" s="95"/>
      <c r="S26" s="95"/>
      <c r="T26" s="93"/>
      <c r="U26" s="92">
        <f>SUM(U19:U25)</f>
        <v>1633193</v>
      </c>
      <c r="V26" s="92">
        <f>SUM(V19:V25)</f>
        <v>796691.11</v>
      </c>
      <c r="W26" s="93">
        <f t="shared" si="5"/>
        <v>48.78119793557773</v>
      </c>
      <c r="X26" s="92">
        <f>SUM(X19:X25)</f>
        <v>853293</v>
      </c>
      <c r="Y26" s="92">
        <f>SUM(Y19:Y25)</f>
        <v>581043.26</v>
      </c>
      <c r="Z26" s="52">
        <f t="shared" si="6"/>
        <v>68.0942255473794</v>
      </c>
    </row>
    <row r="27" spans="1:26" ht="22.5" customHeight="1" thickBot="1">
      <c r="A27" s="18"/>
      <c r="B27" s="116" t="s">
        <v>33</v>
      </c>
      <c r="C27" s="89">
        <f>C10+C18+C26</f>
        <v>35353026</v>
      </c>
      <c r="D27" s="92">
        <f>D10+D18+D26</f>
        <v>37634524.13</v>
      </c>
      <c r="E27" s="91">
        <f t="shared" si="0"/>
        <v>106.45347340281424</v>
      </c>
      <c r="F27" s="89">
        <f>F10+F18+F26</f>
        <v>35447304</v>
      </c>
      <c r="G27" s="92">
        <f>G10+G18+G26</f>
        <v>19207898.52</v>
      </c>
      <c r="H27" s="117">
        <f t="shared" si="1"/>
        <v>54.187191556232314</v>
      </c>
      <c r="I27" s="92">
        <f>I10+I18+I26</f>
        <v>7859529</v>
      </c>
      <c r="J27" s="92">
        <f>J10+J18+J26</f>
        <v>4384570.79</v>
      </c>
      <c r="K27" s="117">
        <f t="shared" si="2"/>
        <v>55.786686326877856</v>
      </c>
      <c r="L27" s="92">
        <f>L10+L18+L26</f>
        <v>181500</v>
      </c>
      <c r="M27" s="92">
        <f>M10+M18+M26</f>
        <v>123241.56</v>
      </c>
      <c r="N27" s="118">
        <f>N10+N18+N26</f>
        <v>67.90168595041322</v>
      </c>
      <c r="O27" s="92">
        <f>O10+O18+O26</f>
        <v>11947598</v>
      </c>
      <c r="P27" s="92">
        <f>P10+P18+P26</f>
        <v>7584940.209999999</v>
      </c>
      <c r="Q27" s="117">
        <f>P27/O27*100</f>
        <v>63.48506377599915</v>
      </c>
      <c r="R27" s="92"/>
      <c r="S27" s="92"/>
      <c r="T27" s="119"/>
      <c r="U27" s="92">
        <f>U10+U18+U26</f>
        <v>10493632</v>
      </c>
      <c r="V27" s="92">
        <f>V10+V18+V26</f>
        <v>5038012.24</v>
      </c>
      <c r="W27" s="117">
        <f t="shared" si="5"/>
        <v>48.01018598708245</v>
      </c>
      <c r="X27" s="92">
        <f>X10+X18+X26</f>
        <v>2445287</v>
      </c>
      <c r="Y27" s="92">
        <f>Y10+Y18+Y26</f>
        <v>1642265.33</v>
      </c>
      <c r="Z27" s="120">
        <f t="shared" si="6"/>
        <v>67.16043270176466</v>
      </c>
    </row>
    <row r="28" spans="1:26" ht="28.5" customHeight="1" thickBot="1">
      <c r="A28" s="121"/>
      <c r="B28" s="122" t="s">
        <v>34</v>
      </c>
      <c r="C28" s="123">
        <v>194961308</v>
      </c>
      <c r="D28" s="124">
        <v>174787623.08</v>
      </c>
      <c r="E28" s="125">
        <f t="shared" si="0"/>
        <v>89.65246739111949</v>
      </c>
      <c r="F28" s="126">
        <v>209037264</v>
      </c>
      <c r="G28" s="127">
        <v>155619760.68</v>
      </c>
      <c r="H28" s="117">
        <f t="shared" si="1"/>
        <v>74.44594217421445</v>
      </c>
      <c r="I28" s="128">
        <v>643520</v>
      </c>
      <c r="J28" s="128">
        <v>460514.2</v>
      </c>
      <c r="K28" s="117">
        <f t="shared" si="2"/>
        <v>71.56175410243661</v>
      </c>
      <c r="L28" s="129"/>
      <c r="M28" s="130"/>
      <c r="N28" s="131"/>
      <c r="O28" s="129">
        <v>41845024</v>
      </c>
      <c r="P28" s="130">
        <v>26648434.4</v>
      </c>
      <c r="Q28" s="117">
        <f>P28/O28*100</f>
        <v>63.683639899453745</v>
      </c>
      <c r="R28" s="129">
        <v>23097789</v>
      </c>
      <c r="S28" s="130">
        <v>16958501.6</v>
      </c>
      <c r="T28" s="117">
        <f>S28/R28*100</f>
        <v>73.42045422615993</v>
      </c>
      <c r="U28" s="129"/>
      <c r="V28" s="130"/>
      <c r="W28" s="117"/>
      <c r="X28" s="129">
        <v>3818942</v>
      </c>
      <c r="Y28" s="130">
        <v>2732807.37</v>
      </c>
      <c r="Z28" s="120">
        <f t="shared" si="6"/>
        <v>71.55927924540357</v>
      </c>
    </row>
    <row r="29" spans="1:26" ht="24.75" customHeight="1" thickBot="1">
      <c r="A29" s="76"/>
      <c r="B29" s="132" t="s">
        <v>35</v>
      </c>
      <c r="C29" s="133">
        <f>C27+C28</f>
        <v>230314334</v>
      </c>
      <c r="D29" s="134">
        <f>D27+D28</f>
        <v>212422147.21</v>
      </c>
      <c r="E29" s="91">
        <f t="shared" si="0"/>
        <v>92.23140545390459</v>
      </c>
      <c r="F29" s="133">
        <f>F27+F28</f>
        <v>244484568</v>
      </c>
      <c r="G29" s="134">
        <f>G27+G28</f>
        <v>174827659.20000002</v>
      </c>
      <c r="H29" s="93">
        <f t="shared" si="1"/>
        <v>71.50866847350464</v>
      </c>
      <c r="I29" s="133">
        <f>I27+I28</f>
        <v>8503049</v>
      </c>
      <c r="J29" s="133">
        <f>J27+J28</f>
        <v>4845084.99</v>
      </c>
      <c r="K29" s="93">
        <f t="shared" si="2"/>
        <v>56.980560620078755</v>
      </c>
      <c r="L29" s="134">
        <f>L27+L28</f>
        <v>181500</v>
      </c>
      <c r="M29" s="134">
        <f>M27+M28</f>
        <v>123241.56</v>
      </c>
      <c r="N29" s="45">
        <f>N27+N28</f>
        <v>67.90168595041322</v>
      </c>
      <c r="O29" s="134">
        <f>O27+O28</f>
        <v>53792622</v>
      </c>
      <c r="P29" s="134">
        <f>P27+P28</f>
        <v>34233374.61</v>
      </c>
      <c r="Q29" s="93">
        <f>P29/O29*100</f>
        <v>63.63953519499383</v>
      </c>
      <c r="R29" s="134">
        <f>R27+R28</f>
        <v>23097789</v>
      </c>
      <c r="S29" s="134">
        <f>S27+S28</f>
        <v>16958501.6</v>
      </c>
      <c r="T29" s="93">
        <f>S29/R29*100</f>
        <v>73.42045422615993</v>
      </c>
      <c r="U29" s="134">
        <f>U27+U28</f>
        <v>10493632</v>
      </c>
      <c r="V29" s="134">
        <f>V27+V28</f>
        <v>5038012.24</v>
      </c>
      <c r="W29" s="93">
        <f>V29/U29*100</f>
        <v>48.01018598708245</v>
      </c>
      <c r="X29" s="134">
        <f>X27+X28</f>
        <v>6264229</v>
      </c>
      <c r="Y29" s="134">
        <f>Y27+Y28</f>
        <v>4375072.7</v>
      </c>
      <c r="Z29" s="52">
        <f t="shared" si="6"/>
        <v>69.84215774998009</v>
      </c>
    </row>
    <row r="30" spans="9:25" ht="12.75">
      <c r="I30" s="135"/>
      <c r="J30" s="136"/>
      <c r="K30" s="135"/>
      <c r="L30" s="135"/>
      <c r="M30" s="135"/>
      <c r="N30" s="135"/>
      <c r="O30" s="135"/>
      <c r="P30" s="136"/>
      <c r="Q30" s="135"/>
      <c r="R30" s="135"/>
      <c r="S30" s="136"/>
      <c r="T30" s="135"/>
      <c r="U30" s="135"/>
      <c r="V30" s="135"/>
      <c r="W30" s="135"/>
      <c r="X30" s="135"/>
      <c r="Y30" s="136"/>
    </row>
    <row r="31" spans="2:8" ht="12.75">
      <c r="B31" s="137"/>
      <c r="C31" s="137"/>
      <c r="D31" s="137"/>
      <c r="F31" s="1"/>
      <c r="G31" s="1"/>
      <c r="H31" s="1"/>
    </row>
    <row r="32" spans="6:8" ht="12.75">
      <c r="F32" s="1"/>
      <c r="G32" s="138"/>
      <c r="H32" s="1"/>
    </row>
    <row r="33" spans="6:8" ht="12.75">
      <c r="F33" s="1"/>
      <c r="G33" s="1"/>
      <c r="H33" s="1"/>
    </row>
    <row r="37" spans="6:7" ht="12.75">
      <c r="F37" s="136"/>
      <c r="G37" s="136"/>
    </row>
    <row r="38" ht="12.75">
      <c r="F38" s="136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2017-03-27T10:39:46Z</dcterms:created>
  <dcterms:modified xsi:type="dcterms:W3CDTF">2017-03-27T10:40:16Z</dcterms:modified>
  <cp:category/>
  <cp:version/>
  <cp:contentType/>
  <cp:contentStatus/>
</cp:coreProperties>
</file>