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<sst xmlns="http://schemas.openxmlformats.org/spreadsheetml/2006/main" count="55" uniqueCount="36">
  <si>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27.04.2018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</si>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</sst>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wrapText="1"/>
    </xf>
    <xf numFmtId="0" fontId="8" fillId="0" borderId="16" xfId="335" applyFont="1" applyBorder="1" applyAlignment="1">
      <alignment horizontal="right" vertical="center"/>
      <protection/>
    </xf>
    <xf numFmtId="1" fontId="8" fillId="0" borderId="18" xfId="335" applyNumberFormat="1" applyFont="1" applyBorder="1" applyAlignment="1">
      <alignment horizontal="right"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4" applyNumberFormat="1" applyFon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8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 wrapText="1"/>
    </xf>
    <xf numFmtId="0" fontId="4" fillId="0" borderId="37" xfId="335" applyFont="1" applyBorder="1" applyAlignment="1">
      <alignment horizontal="right" vertical="center"/>
      <protection/>
    </xf>
    <xf numFmtId="1" fontId="4" fillId="0" borderId="38" xfId="335" applyNumberFormat="1" applyFont="1" applyBorder="1" applyAlignment="1">
      <alignment horizontal="right" vertical="center"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34" applyNumberFormat="1" applyFill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9" applyNumberFormat="1" applyFont="1" applyBorder="1" applyAlignment="1">
      <alignment vertical="center" wrapText="1"/>
      <protection/>
    </xf>
    <xf numFmtId="1" fontId="4" fillId="0" borderId="40" xfId="338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4" fillId="0" borderId="42" xfId="335" applyFont="1" applyBorder="1" applyAlignment="1">
      <alignment horizontal="right" vertical="center"/>
      <protection/>
    </xf>
    <xf numFmtId="1" fontId="4" fillId="0" borderId="43" xfId="335" applyNumberFormat="1" applyFont="1" applyBorder="1" applyAlignment="1">
      <alignment horizontal="right" vertical="center"/>
      <protection/>
    </xf>
    <xf numFmtId="172" fontId="6" fillId="0" borderId="44" xfId="0" applyNumberFormat="1" applyFont="1" applyFill="1" applyBorder="1" applyAlignment="1">
      <alignment vertical="center"/>
    </xf>
    <xf numFmtId="174" fontId="4" fillId="0" borderId="24" xfId="334" applyNumberFormat="1" applyFill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8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40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 wrapText="1"/>
    </xf>
    <xf numFmtId="172" fontId="6" fillId="0" borderId="46" xfId="0" applyNumberFormat="1" applyFont="1" applyFill="1" applyBorder="1" applyAlignment="1">
      <alignment vertical="center"/>
    </xf>
    <xf numFmtId="174" fontId="4" fillId="0" borderId="40" xfId="341" applyNumberFormat="1" applyFont="1" applyBorder="1" applyAlignment="1">
      <alignment vertical="center" wrapText="1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9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8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24" xfId="336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9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" fontId="8" fillId="0" borderId="42" xfId="337" applyNumberFormat="1" applyFont="1" applyBorder="1">
      <alignment/>
      <protection/>
    </xf>
    <xf numFmtId="1" fontId="8" fillId="0" borderId="43" xfId="337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1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9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8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ВИДАТКИ 2802 2018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4"/>
    <pageSetUpPr fitToPage="1"/>
  </sheetPr>
  <dimension ref="A1:AD33"/>
  <sheetViews>
    <sheetView tabSelected="1" workbookViewId="0" topLeftCell="A1">
      <pane xSplit="2" ySplit="9" topLeftCell="I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43217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16604935</v>
      </c>
      <c r="D10" s="41">
        <v>18429373.27</v>
      </c>
      <c r="E10" s="42">
        <f aca="true" t="shared" si="0" ref="E10:E29">D10/C10*100</f>
        <v>110.98732557519797</v>
      </c>
      <c r="F10" s="43">
        <v>14763889</v>
      </c>
      <c r="G10" s="43">
        <v>10680018.290000003</v>
      </c>
      <c r="H10" s="44">
        <f aca="true" t="shared" si="1" ref="H10:H29">G10/F10*100</f>
        <v>72.33878749697999</v>
      </c>
      <c r="I10" s="45">
        <v>2403115</v>
      </c>
      <c r="J10" s="45">
        <v>1561740.44</v>
      </c>
      <c r="K10" s="46">
        <f aca="true" t="shared" si="2" ref="K10:K29">J10/I10*100</f>
        <v>64.98816910551514</v>
      </c>
      <c r="L10" s="47"/>
      <c r="M10" s="48"/>
      <c r="N10" s="49"/>
      <c r="O10" s="50">
        <v>6395074</v>
      </c>
      <c r="P10" s="50">
        <v>5969352.460000001</v>
      </c>
      <c r="Q10" s="51">
        <f aca="true" t="shared" si="3" ref="Q10:Q15">P10/O10*100</f>
        <v>93.34297711019451</v>
      </c>
      <c r="R10" s="52"/>
      <c r="S10" s="52"/>
      <c r="T10" s="46"/>
      <c r="U10" s="53">
        <v>4538700</v>
      </c>
      <c r="V10" s="53">
        <v>2515561.98</v>
      </c>
      <c r="W10" s="46">
        <f aca="true" t="shared" si="4" ref="W10:W18">V10/U10*100</f>
        <v>55.42472470090555</v>
      </c>
      <c r="X10" s="53"/>
      <c r="Y10" s="53"/>
      <c r="Z10" s="54"/>
    </row>
    <row r="11" spans="1:26" ht="39.75" customHeight="1">
      <c r="A11" s="18"/>
      <c r="B11" s="55" t="s">
        <v>17</v>
      </c>
      <c r="C11" s="56">
        <v>3341207</v>
      </c>
      <c r="D11" s="57">
        <v>3425951.08</v>
      </c>
      <c r="E11" s="58">
        <f t="shared" si="0"/>
        <v>102.53633133176126</v>
      </c>
      <c r="F11" s="59">
        <v>4002651</v>
      </c>
      <c r="G11" s="59">
        <v>2296937.52</v>
      </c>
      <c r="H11" s="60">
        <f t="shared" si="1"/>
        <v>57.38540582229128</v>
      </c>
      <c r="I11" s="61">
        <v>763620</v>
      </c>
      <c r="J11" s="61">
        <v>735785.46</v>
      </c>
      <c r="K11" s="60">
        <f t="shared" si="2"/>
        <v>96.35492260548439</v>
      </c>
      <c r="L11" s="62"/>
      <c r="M11" s="62"/>
      <c r="N11" s="60"/>
      <c r="O11" s="62">
        <v>1508311</v>
      </c>
      <c r="P11" s="62">
        <v>979881.65</v>
      </c>
      <c r="Q11" s="60">
        <f t="shared" si="3"/>
        <v>64.96549120174818</v>
      </c>
      <c r="R11" s="63"/>
      <c r="S11" s="63"/>
      <c r="T11" s="60"/>
      <c r="U11" s="62">
        <v>1027437</v>
      </c>
      <c r="V11" s="62">
        <v>236079.96</v>
      </c>
      <c r="W11" s="60">
        <f t="shared" si="4"/>
        <v>22.977560667953362</v>
      </c>
      <c r="X11" s="62">
        <v>416846</v>
      </c>
      <c r="Y11" s="62">
        <v>329640.45</v>
      </c>
      <c r="Z11" s="64">
        <f>Y11/X11*100</f>
        <v>79.07967210912423</v>
      </c>
    </row>
    <row r="12" spans="1:26" ht="25.5">
      <c r="A12" s="18"/>
      <c r="B12" s="65" t="s">
        <v>18</v>
      </c>
      <c r="C12" s="66">
        <v>3312299</v>
      </c>
      <c r="D12" s="67">
        <v>3857172.9</v>
      </c>
      <c r="E12" s="68">
        <f t="shared" si="0"/>
        <v>116.45002157112023</v>
      </c>
      <c r="F12" s="69">
        <v>3614279</v>
      </c>
      <c r="G12" s="69">
        <v>2183878.3</v>
      </c>
      <c r="H12" s="70">
        <f t="shared" si="1"/>
        <v>60.423622526097176</v>
      </c>
      <c r="I12" s="61">
        <v>1481972</v>
      </c>
      <c r="J12" s="61">
        <v>849217.47</v>
      </c>
      <c r="K12" s="70">
        <f t="shared" si="2"/>
        <v>57.303206133449216</v>
      </c>
      <c r="L12" s="71"/>
      <c r="M12" s="71"/>
      <c r="N12" s="70"/>
      <c r="O12" s="72">
        <v>920132</v>
      </c>
      <c r="P12" s="72">
        <v>806109.96</v>
      </c>
      <c r="Q12" s="70">
        <f t="shared" si="3"/>
        <v>87.60807797142148</v>
      </c>
      <c r="R12" s="73"/>
      <c r="S12" s="73"/>
      <c r="T12" s="70"/>
      <c r="U12" s="72">
        <v>644000</v>
      </c>
      <c r="V12" s="72">
        <v>73032.53</v>
      </c>
      <c r="W12" s="70">
        <f t="shared" si="4"/>
        <v>11.3404549689441</v>
      </c>
      <c r="X12" s="72">
        <v>452075</v>
      </c>
      <c r="Y12" s="72">
        <v>396979.94</v>
      </c>
      <c r="Z12" s="74">
        <f>Y12/X12*100</f>
        <v>87.81284963778134</v>
      </c>
    </row>
    <row r="13" spans="1:26" ht="25.5">
      <c r="A13" s="18"/>
      <c r="B13" s="65" t="s">
        <v>19</v>
      </c>
      <c r="C13" s="66"/>
      <c r="D13" s="67"/>
      <c r="E13" s="68" t="e">
        <f t="shared" si="0"/>
        <v>#DIV/0!</v>
      </c>
      <c r="F13" s="69"/>
      <c r="G13" s="69"/>
      <c r="H13" s="70" t="e">
        <f t="shared" si="1"/>
        <v>#DIV/0!</v>
      </c>
      <c r="I13" s="61"/>
      <c r="J13" s="61"/>
      <c r="K13" s="70" t="e">
        <f t="shared" si="2"/>
        <v>#DIV/0!</v>
      </c>
      <c r="L13" s="75"/>
      <c r="M13" s="75"/>
      <c r="N13" s="70"/>
      <c r="O13" s="72"/>
      <c r="P13" s="72"/>
      <c r="Q13" s="70" t="e">
        <f t="shared" si="3"/>
        <v>#DIV/0!</v>
      </c>
      <c r="R13" s="73"/>
      <c r="S13" s="73"/>
      <c r="T13" s="70"/>
      <c r="U13" s="72"/>
      <c r="V13" s="72"/>
      <c r="W13" s="70" t="e">
        <f t="shared" si="4"/>
        <v>#DIV/0!</v>
      </c>
      <c r="X13" s="72"/>
      <c r="Y13" s="72"/>
      <c r="Z13" s="74"/>
    </row>
    <row r="14" spans="1:26" ht="25.5">
      <c r="A14" s="18"/>
      <c r="B14" s="65" t="s">
        <v>20</v>
      </c>
      <c r="C14" s="66">
        <v>4843709</v>
      </c>
      <c r="D14" s="67">
        <v>4983086.33</v>
      </c>
      <c r="E14" s="68">
        <f t="shared" si="0"/>
        <v>102.8774918146404</v>
      </c>
      <c r="F14" s="69">
        <v>5299570</v>
      </c>
      <c r="G14" s="69">
        <v>3630269.77</v>
      </c>
      <c r="H14" s="70">
        <f t="shared" si="1"/>
        <v>68.5012136833743</v>
      </c>
      <c r="I14" s="61">
        <v>1104398</v>
      </c>
      <c r="J14" s="61">
        <v>902617.88</v>
      </c>
      <c r="K14" s="70">
        <f t="shared" si="2"/>
        <v>81.72940190040184</v>
      </c>
      <c r="L14" s="76">
        <v>352785</v>
      </c>
      <c r="M14" s="76">
        <v>298111.08</v>
      </c>
      <c r="N14" s="70">
        <f>M14/L14*100</f>
        <v>84.50219822271356</v>
      </c>
      <c r="O14" s="72">
        <v>1821703</v>
      </c>
      <c r="P14" s="72">
        <v>1629212.42</v>
      </c>
      <c r="Q14" s="70">
        <f t="shared" si="3"/>
        <v>89.43348174757357</v>
      </c>
      <c r="R14" s="73"/>
      <c r="S14" s="73"/>
      <c r="T14" s="70"/>
      <c r="U14" s="72">
        <v>1329190</v>
      </c>
      <c r="V14" s="72">
        <v>417821.68</v>
      </c>
      <c r="W14" s="70">
        <f t="shared" si="4"/>
        <v>31.43430811245947</v>
      </c>
      <c r="X14" s="72">
        <v>512951</v>
      </c>
      <c r="Y14" s="72">
        <v>365166.71</v>
      </c>
      <c r="Z14" s="74">
        <f>Y14/X14*100</f>
        <v>71.18939430861818</v>
      </c>
    </row>
    <row r="15" spans="1:26" ht="25.5">
      <c r="A15" s="18"/>
      <c r="B15" s="65" t="s">
        <v>21</v>
      </c>
      <c r="C15" s="66">
        <v>1311542</v>
      </c>
      <c r="D15" s="67">
        <v>1120206.43</v>
      </c>
      <c r="E15" s="68">
        <f t="shared" si="0"/>
        <v>85.41140352348609</v>
      </c>
      <c r="F15" s="69">
        <v>1350542</v>
      </c>
      <c r="G15" s="69">
        <v>930119.12</v>
      </c>
      <c r="H15" s="70">
        <f t="shared" si="1"/>
        <v>68.87006253785518</v>
      </c>
      <c r="I15" s="61">
        <v>315363</v>
      </c>
      <c r="J15" s="61">
        <v>295469.52</v>
      </c>
      <c r="K15" s="70">
        <f t="shared" si="2"/>
        <v>93.69187888243073</v>
      </c>
      <c r="L15" s="77"/>
      <c r="M15" s="78"/>
      <c r="N15" s="79"/>
      <c r="O15" s="72">
        <v>648158</v>
      </c>
      <c r="P15" s="72">
        <v>482272.18</v>
      </c>
      <c r="Q15" s="70">
        <f t="shared" si="3"/>
        <v>74.40657679146135</v>
      </c>
      <c r="R15" s="73"/>
      <c r="S15" s="73"/>
      <c r="T15" s="70"/>
      <c r="U15" s="72">
        <v>229100</v>
      </c>
      <c r="V15" s="72">
        <v>25760</v>
      </c>
      <c r="W15" s="70">
        <f t="shared" si="4"/>
        <v>11.243998254037537</v>
      </c>
      <c r="X15" s="72">
        <v>157921</v>
      </c>
      <c r="Y15" s="72">
        <v>126617.42</v>
      </c>
      <c r="Z15" s="74">
        <f>Y15/X15*100</f>
        <v>80.17769644315828</v>
      </c>
    </row>
    <row r="16" spans="1:26" ht="25.5">
      <c r="A16" s="18"/>
      <c r="B16" s="65" t="s">
        <v>22</v>
      </c>
      <c r="C16" s="66">
        <v>865191</v>
      </c>
      <c r="D16" s="67">
        <v>1547736.23</v>
      </c>
      <c r="E16" s="68">
        <f t="shared" si="0"/>
        <v>178.88954346496902</v>
      </c>
      <c r="F16" s="69">
        <v>1174936</v>
      </c>
      <c r="G16" s="69">
        <v>760929.1</v>
      </c>
      <c r="H16" s="70">
        <f t="shared" si="1"/>
        <v>64.7634509454132</v>
      </c>
      <c r="I16" s="61">
        <v>559172</v>
      </c>
      <c r="J16" s="61">
        <v>409686</v>
      </c>
      <c r="K16" s="70">
        <f t="shared" si="2"/>
        <v>73.26654410449737</v>
      </c>
      <c r="L16" s="77"/>
      <c r="M16" s="78"/>
      <c r="N16" s="80"/>
      <c r="O16" s="81"/>
      <c r="P16" s="81"/>
      <c r="Q16" s="70"/>
      <c r="R16" s="73"/>
      <c r="S16" s="73"/>
      <c r="T16" s="70"/>
      <c r="U16" s="72">
        <v>302040</v>
      </c>
      <c r="V16" s="72">
        <v>159781.96</v>
      </c>
      <c r="W16" s="70">
        <f t="shared" si="4"/>
        <v>52.90092702953251</v>
      </c>
      <c r="X16" s="72">
        <v>132471</v>
      </c>
      <c r="Y16" s="72">
        <v>116989.14</v>
      </c>
      <c r="Z16" s="74">
        <f>Y16/X16*100</f>
        <v>88.31301945331431</v>
      </c>
    </row>
    <row r="17" spans="1:26" ht="26.25" thickBot="1">
      <c r="A17" s="82"/>
      <c r="B17" s="83" t="s">
        <v>23</v>
      </c>
      <c r="C17" s="66">
        <v>10611986</v>
      </c>
      <c r="D17" s="67">
        <v>12284751.05</v>
      </c>
      <c r="E17" s="84">
        <f t="shared" si="0"/>
        <v>115.76297829642822</v>
      </c>
      <c r="F17" s="85">
        <v>9251690</v>
      </c>
      <c r="G17" s="85">
        <v>6306518.52</v>
      </c>
      <c r="H17" s="86">
        <f t="shared" si="1"/>
        <v>68.16612445942309</v>
      </c>
      <c r="I17" s="87">
        <v>1985774</v>
      </c>
      <c r="J17" s="87">
        <v>1786445.64</v>
      </c>
      <c r="K17" s="86">
        <f t="shared" si="2"/>
        <v>89.96218300773401</v>
      </c>
      <c r="L17" s="88"/>
      <c r="M17" s="89"/>
      <c r="N17" s="90"/>
      <c r="O17" s="91">
        <v>4428314</v>
      </c>
      <c r="P17" s="91">
        <v>3156116.5</v>
      </c>
      <c r="Q17" s="86">
        <f>P17/O17*100</f>
        <v>71.27128970529189</v>
      </c>
      <c r="R17" s="92"/>
      <c r="S17" s="92"/>
      <c r="T17" s="86"/>
      <c r="U17" s="91">
        <v>1319548</v>
      </c>
      <c r="V17" s="91">
        <v>394083.33</v>
      </c>
      <c r="W17" s="86">
        <f t="shared" si="4"/>
        <v>29.865024235571575</v>
      </c>
      <c r="X17" s="91">
        <v>1011780</v>
      </c>
      <c r="Y17" s="91">
        <v>679719.43</v>
      </c>
      <c r="Z17" s="93">
        <f>Y17/X17*100</f>
        <v>67.18055604973414</v>
      </c>
    </row>
    <row r="18" spans="1:26" ht="26.25" thickBot="1">
      <c r="A18" s="94"/>
      <c r="B18" s="95" t="s">
        <v>24</v>
      </c>
      <c r="C18" s="96">
        <f>SUM(C11:C17)</f>
        <v>24285934</v>
      </c>
      <c r="D18" s="96">
        <f>SUM(D11:D17)</f>
        <v>27218904.020000003</v>
      </c>
      <c r="E18" s="97">
        <f t="shared" si="0"/>
        <v>112.07682611671433</v>
      </c>
      <c r="F18" s="96">
        <f>SUM(F11:F17)</f>
        <v>24693668</v>
      </c>
      <c r="G18" s="96">
        <f>SUM(G11:G17)</f>
        <v>16108652.329999998</v>
      </c>
      <c r="H18" s="98">
        <f t="shared" si="1"/>
        <v>65.233939040567</v>
      </c>
      <c r="I18" s="96">
        <f>SUM(I11:I17)</f>
        <v>6210299</v>
      </c>
      <c r="J18" s="96">
        <f>SUM(J11:J17)</f>
        <v>4979221.97</v>
      </c>
      <c r="K18" s="98">
        <f t="shared" si="2"/>
        <v>80.17684768478941</v>
      </c>
      <c r="L18" s="99">
        <f>SUM(L11:L17)</f>
        <v>352785</v>
      </c>
      <c r="M18" s="96">
        <f>SUM(M11:M17)</f>
        <v>298111.08</v>
      </c>
      <c r="N18" s="98">
        <f>M18/L18*100</f>
        <v>84.50219822271356</v>
      </c>
      <c r="O18" s="96">
        <f>SUM(O11:O17)</f>
        <v>9326618</v>
      </c>
      <c r="P18" s="96">
        <f>SUM(P11:P17)</f>
        <v>7053592.71</v>
      </c>
      <c r="Q18" s="98">
        <f>P18/O18*100</f>
        <v>75.62862240096034</v>
      </c>
      <c r="R18" s="100">
        <f>SUM(R11:R17)</f>
        <v>0</v>
      </c>
      <c r="S18" s="100">
        <f>SUM(S11:S17)</f>
        <v>0</v>
      </c>
      <c r="T18" s="98"/>
      <c r="U18" s="96">
        <f>SUM(U11:U17)</f>
        <v>4851315</v>
      </c>
      <c r="V18" s="96">
        <f>SUM(V11:V17)</f>
        <v>1306559.46</v>
      </c>
      <c r="W18" s="98">
        <f t="shared" si="4"/>
        <v>26.932068109368284</v>
      </c>
      <c r="X18" s="96">
        <f>SUM(X11:X17)</f>
        <v>2684044</v>
      </c>
      <c r="Y18" s="96">
        <f>SUM(Y11:Y17)</f>
        <v>2015113.0899999999</v>
      </c>
      <c r="Z18" s="54">
        <f>Y18/X18*100</f>
        <v>75.07749835695688</v>
      </c>
    </row>
    <row r="19" spans="1:26" ht="25.5">
      <c r="A19" s="18"/>
      <c r="B19" s="101" t="s">
        <v>25</v>
      </c>
      <c r="C19" s="102">
        <v>303795</v>
      </c>
      <c r="D19" s="102">
        <v>381575.93</v>
      </c>
      <c r="E19" s="103">
        <f t="shared" si="0"/>
        <v>125.60309748350038</v>
      </c>
      <c r="F19" s="76">
        <v>381520</v>
      </c>
      <c r="G19" s="76">
        <v>360709.9</v>
      </c>
      <c r="H19" s="60">
        <f t="shared" si="1"/>
        <v>94.54547599077375</v>
      </c>
      <c r="I19" s="104">
        <v>381520</v>
      </c>
      <c r="J19" s="104">
        <v>360709.9</v>
      </c>
      <c r="K19" s="60">
        <f t="shared" si="2"/>
        <v>94.54547599077375</v>
      </c>
      <c r="L19" s="105"/>
      <c r="M19" s="106"/>
      <c r="N19" s="107"/>
      <c r="O19" s="108"/>
      <c r="P19" s="108"/>
      <c r="Q19" s="60"/>
      <c r="R19" s="109"/>
      <c r="S19" s="109"/>
      <c r="T19" s="60"/>
      <c r="U19" s="62">
        <v>0</v>
      </c>
      <c r="V19" s="62">
        <v>0</v>
      </c>
      <c r="W19" s="60"/>
      <c r="X19" s="110"/>
      <c r="Y19" s="110"/>
      <c r="Z19" s="64"/>
    </row>
    <row r="20" spans="1:26" ht="25.5">
      <c r="A20" s="18"/>
      <c r="B20" s="111" t="s">
        <v>26</v>
      </c>
      <c r="C20" s="102">
        <v>1910467</v>
      </c>
      <c r="D20" s="102">
        <v>2182444.96</v>
      </c>
      <c r="E20" s="112">
        <f t="shared" si="0"/>
        <v>114.23620298073718</v>
      </c>
      <c r="F20" s="76">
        <v>2176827</v>
      </c>
      <c r="G20" s="76">
        <v>1890239.57</v>
      </c>
      <c r="H20" s="70">
        <f t="shared" si="1"/>
        <v>86.83462535148637</v>
      </c>
      <c r="I20" s="104">
        <v>538278</v>
      </c>
      <c r="J20" s="104">
        <v>516610.3</v>
      </c>
      <c r="K20" s="70">
        <f t="shared" si="2"/>
        <v>95.97462649411642</v>
      </c>
      <c r="L20" s="113"/>
      <c r="M20" s="78"/>
      <c r="N20" s="80"/>
      <c r="O20" s="72">
        <v>1156099</v>
      </c>
      <c r="P20" s="72">
        <v>1080072.9</v>
      </c>
      <c r="Q20" s="70">
        <f>P20/O20*100</f>
        <v>93.42391092804336</v>
      </c>
      <c r="R20" s="73"/>
      <c r="S20" s="73"/>
      <c r="T20" s="70"/>
      <c r="U20" s="72">
        <v>113345</v>
      </c>
      <c r="V20" s="72">
        <v>39083.74</v>
      </c>
      <c r="W20" s="70">
        <f aca="true" t="shared" si="5" ref="W20:W27">V20/U20*100</f>
        <v>34.48210331289426</v>
      </c>
      <c r="X20" s="72">
        <v>355476</v>
      </c>
      <c r="Y20" s="72">
        <v>254472.63</v>
      </c>
      <c r="Z20" s="74">
        <f aca="true" t="shared" si="6" ref="Z20:Z29">Y20/X20*100</f>
        <v>71.58644465449144</v>
      </c>
    </row>
    <row r="21" spans="1:26" ht="25.5">
      <c r="A21" s="18"/>
      <c r="B21" s="111" t="s">
        <v>27</v>
      </c>
      <c r="C21" s="102">
        <v>374589</v>
      </c>
      <c r="D21" s="102">
        <v>429213.1</v>
      </c>
      <c r="E21" s="112">
        <f t="shared" si="0"/>
        <v>114.58240898691632</v>
      </c>
      <c r="F21" s="76">
        <v>450212</v>
      </c>
      <c r="G21" s="76">
        <v>320433.01</v>
      </c>
      <c r="H21" s="70">
        <f t="shared" si="1"/>
        <v>71.17380478530116</v>
      </c>
      <c r="I21" s="104">
        <v>197334</v>
      </c>
      <c r="J21" s="104">
        <v>148382.96</v>
      </c>
      <c r="K21" s="70">
        <f t="shared" si="2"/>
        <v>75.19381353441374</v>
      </c>
      <c r="L21" s="113"/>
      <c r="M21" s="78"/>
      <c r="N21" s="80"/>
      <c r="O21" s="81"/>
      <c r="P21" s="81"/>
      <c r="Q21" s="70"/>
      <c r="R21" s="73"/>
      <c r="S21" s="73"/>
      <c r="T21" s="70"/>
      <c r="U21" s="72">
        <v>56100</v>
      </c>
      <c r="V21" s="72">
        <v>3768.93</v>
      </c>
      <c r="W21" s="70">
        <f t="shared" si="5"/>
        <v>6.7182352941176475</v>
      </c>
      <c r="X21" s="72">
        <v>196778</v>
      </c>
      <c r="Y21" s="72">
        <v>168281.12</v>
      </c>
      <c r="Z21" s="74">
        <f t="shared" si="6"/>
        <v>85.51825915498684</v>
      </c>
    </row>
    <row r="22" spans="1:26" ht="25.5">
      <c r="A22" s="18"/>
      <c r="B22" s="111" t="s">
        <v>28</v>
      </c>
      <c r="C22" s="102">
        <v>1242361</v>
      </c>
      <c r="D22" s="102">
        <v>1367152.09</v>
      </c>
      <c r="E22" s="112">
        <f t="shared" si="0"/>
        <v>110.04467220075324</v>
      </c>
      <c r="F22" s="76">
        <v>740111</v>
      </c>
      <c r="G22" s="76">
        <v>549858.14</v>
      </c>
      <c r="H22" s="70">
        <f t="shared" si="1"/>
        <v>74.29400995256117</v>
      </c>
      <c r="I22" s="104">
        <v>392345</v>
      </c>
      <c r="J22" s="104">
        <v>321503.18</v>
      </c>
      <c r="K22" s="70">
        <f t="shared" si="2"/>
        <v>81.94399826683149</v>
      </c>
      <c r="L22" s="113"/>
      <c r="M22" s="78"/>
      <c r="N22" s="80"/>
      <c r="O22" s="72"/>
      <c r="P22" s="72"/>
      <c r="Q22" s="70"/>
      <c r="R22" s="73"/>
      <c r="S22" s="73"/>
      <c r="T22" s="70"/>
      <c r="U22" s="72">
        <v>177363</v>
      </c>
      <c r="V22" s="72">
        <v>98826.47</v>
      </c>
      <c r="W22" s="70">
        <f t="shared" si="5"/>
        <v>55.719890845328514</v>
      </c>
      <c r="X22" s="72">
        <v>148215</v>
      </c>
      <c r="Y22" s="72">
        <v>115889.56</v>
      </c>
      <c r="Z22" s="74">
        <f t="shared" si="6"/>
        <v>78.19016968592922</v>
      </c>
    </row>
    <row r="23" spans="1:26" ht="27.75" customHeight="1">
      <c r="A23" s="18"/>
      <c r="B23" s="111" t="s">
        <v>29</v>
      </c>
      <c r="C23" s="102">
        <v>1038450</v>
      </c>
      <c r="D23" s="102">
        <v>1131262.3</v>
      </c>
      <c r="E23" s="112">
        <f t="shared" si="0"/>
        <v>108.93758004718572</v>
      </c>
      <c r="F23" s="76">
        <v>1431528</v>
      </c>
      <c r="G23" s="76">
        <v>1079566.72</v>
      </c>
      <c r="H23" s="70">
        <f t="shared" si="1"/>
        <v>75.41359442497806</v>
      </c>
      <c r="I23" s="104">
        <v>615424</v>
      </c>
      <c r="J23" s="104">
        <v>465331.85</v>
      </c>
      <c r="K23" s="70">
        <f t="shared" si="2"/>
        <v>75.61158648346506</v>
      </c>
      <c r="L23" s="113"/>
      <c r="M23" s="78"/>
      <c r="N23" s="80"/>
      <c r="O23" s="72"/>
      <c r="P23" s="72"/>
      <c r="Q23" s="70"/>
      <c r="R23" s="73"/>
      <c r="S23" s="73"/>
      <c r="T23" s="70"/>
      <c r="U23" s="72">
        <v>558357</v>
      </c>
      <c r="V23" s="72">
        <v>460825.98</v>
      </c>
      <c r="W23" s="70">
        <f t="shared" si="5"/>
        <v>82.53249802545682</v>
      </c>
      <c r="X23" s="72">
        <v>228722</v>
      </c>
      <c r="Y23" s="72">
        <v>134108.89</v>
      </c>
      <c r="Z23" s="74">
        <f t="shared" si="6"/>
        <v>58.634014218133814</v>
      </c>
    </row>
    <row r="24" spans="1:30" ht="25.5">
      <c r="A24" s="18"/>
      <c r="B24" s="111" t="s">
        <v>30</v>
      </c>
      <c r="C24" s="102">
        <v>583909</v>
      </c>
      <c r="D24" s="102">
        <v>702988.8</v>
      </c>
      <c r="E24" s="112">
        <f t="shared" si="0"/>
        <v>120.39355447509801</v>
      </c>
      <c r="F24" s="76">
        <v>741806</v>
      </c>
      <c r="G24" s="76">
        <v>524912.42</v>
      </c>
      <c r="H24" s="70">
        <f t="shared" si="1"/>
        <v>70.76141470950627</v>
      </c>
      <c r="I24" s="104">
        <v>424132</v>
      </c>
      <c r="J24" s="104">
        <v>345300</v>
      </c>
      <c r="K24" s="70">
        <f t="shared" si="2"/>
        <v>81.41333358482737</v>
      </c>
      <c r="L24" s="113"/>
      <c r="M24" s="78"/>
      <c r="N24" s="80"/>
      <c r="O24" s="81"/>
      <c r="P24" s="81"/>
      <c r="Q24" s="70"/>
      <c r="R24" s="73"/>
      <c r="S24" s="73"/>
      <c r="T24" s="70"/>
      <c r="U24" s="72">
        <v>150500</v>
      </c>
      <c r="V24" s="72">
        <v>42890</v>
      </c>
      <c r="W24" s="70">
        <f t="shared" si="5"/>
        <v>28.498338870431894</v>
      </c>
      <c r="X24" s="72">
        <v>158174</v>
      </c>
      <c r="Y24" s="72">
        <v>136722.42</v>
      </c>
      <c r="Z24" s="74">
        <f t="shared" si="6"/>
        <v>86.43798601540077</v>
      </c>
      <c r="AD24" s="114"/>
    </row>
    <row r="25" spans="1:26" ht="26.25" thickBot="1">
      <c r="A25" s="82"/>
      <c r="B25" s="115" t="s">
        <v>31</v>
      </c>
      <c r="C25" s="102"/>
      <c r="D25" s="102"/>
      <c r="E25" s="116" t="e">
        <f t="shared" si="0"/>
        <v>#DIV/0!</v>
      </c>
      <c r="F25" s="76"/>
      <c r="G25" s="76"/>
      <c r="H25" s="86" t="e">
        <f t="shared" si="1"/>
        <v>#DIV/0!</v>
      </c>
      <c r="I25" s="104"/>
      <c r="J25" s="104"/>
      <c r="K25" s="86" t="e">
        <f t="shared" si="2"/>
        <v>#DIV/0!</v>
      </c>
      <c r="L25" s="117"/>
      <c r="M25" s="89"/>
      <c r="N25" s="90"/>
      <c r="O25" s="91"/>
      <c r="P25" s="91"/>
      <c r="Q25" s="86" t="e">
        <f>P25/O25*100</f>
        <v>#DIV/0!</v>
      </c>
      <c r="R25" s="92"/>
      <c r="S25" s="92"/>
      <c r="T25" s="86"/>
      <c r="U25" s="91"/>
      <c r="V25" s="91"/>
      <c r="W25" s="86" t="e">
        <f t="shared" si="5"/>
        <v>#DIV/0!</v>
      </c>
      <c r="X25" s="91"/>
      <c r="Y25" s="91"/>
      <c r="Z25" s="93" t="e">
        <f t="shared" si="6"/>
        <v>#DIV/0!</v>
      </c>
    </row>
    <row r="26" spans="1:26" ht="37.5" customHeight="1" thickBot="1">
      <c r="A26" s="18"/>
      <c r="B26" s="95" t="s">
        <v>32</v>
      </c>
      <c r="C26" s="118">
        <f>SUM(C19:C25)</f>
        <v>5453571</v>
      </c>
      <c r="D26" s="119">
        <f>SUM(D19:D25)</f>
        <v>6194637.18</v>
      </c>
      <c r="E26" s="120">
        <f t="shared" si="0"/>
        <v>113.58864091069869</v>
      </c>
      <c r="F26" s="121">
        <f>SUM(F19:F25)</f>
        <v>5922004</v>
      </c>
      <c r="G26" s="96">
        <f>SUM(G19:G25)</f>
        <v>4725719.760000001</v>
      </c>
      <c r="H26" s="98">
        <f t="shared" si="1"/>
        <v>79.79933414432008</v>
      </c>
      <c r="I26" s="96">
        <f>SUM(I19:I25)</f>
        <v>2549033</v>
      </c>
      <c r="J26" s="96">
        <f>SUM(J19:J25)</f>
        <v>2157838.19</v>
      </c>
      <c r="K26" s="98">
        <f t="shared" si="2"/>
        <v>84.6532073143031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6">
        <f>SUM(O19:O25)</f>
        <v>1156099</v>
      </c>
      <c r="P26" s="96">
        <f>SUM(P19:P25)</f>
        <v>1080072.9</v>
      </c>
      <c r="Q26" s="98">
        <f>P26/O26*100</f>
        <v>93.42391092804336</v>
      </c>
      <c r="R26" s="100"/>
      <c r="S26" s="100"/>
      <c r="T26" s="98"/>
      <c r="U26" s="96">
        <f>SUM(U19:U25)</f>
        <v>1055665</v>
      </c>
      <c r="V26" s="96">
        <f>SUM(V19:V25)</f>
        <v>645395.12</v>
      </c>
      <c r="W26" s="98">
        <f t="shared" si="5"/>
        <v>61.13635670406805</v>
      </c>
      <c r="X26" s="96">
        <f>SUM(X19:X25)</f>
        <v>1087365</v>
      </c>
      <c r="Y26" s="96">
        <f>SUM(Y19:Y25)</f>
        <v>809474.6200000001</v>
      </c>
      <c r="Z26" s="54">
        <f t="shared" si="6"/>
        <v>74.44368910163561</v>
      </c>
    </row>
    <row r="27" spans="1:26" ht="22.5" customHeight="1" thickBot="1">
      <c r="A27" s="18"/>
      <c r="B27" s="122" t="s">
        <v>33</v>
      </c>
      <c r="C27" s="118">
        <f>C10+C18+C26</f>
        <v>46344440</v>
      </c>
      <c r="D27" s="119">
        <f>D10+D18+D26</f>
        <v>51842914.470000006</v>
      </c>
      <c r="E27" s="97">
        <f t="shared" si="0"/>
        <v>111.86436705244472</v>
      </c>
      <c r="F27" s="121">
        <f>F10+F18+F26</f>
        <v>45379561</v>
      </c>
      <c r="G27" s="96">
        <f>G10+G18+G26</f>
        <v>31514390.380000003</v>
      </c>
      <c r="H27" s="123">
        <f t="shared" si="1"/>
        <v>69.44622135062083</v>
      </c>
      <c r="I27" s="96">
        <f>I10+I18+I26</f>
        <v>11162447</v>
      </c>
      <c r="J27" s="96">
        <f>J10+J18+J26</f>
        <v>8698800.6</v>
      </c>
      <c r="K27" s="123">
        <f t="shared" si="2"/>
        <v>77.92915478120523</v>
      </c>
      <c r="L27" s="96">
        <f>L10+L18+L26</f>
        <v>352785</v>
      </c>
      <c r="M27" s="96">
        <f>M10+M18+M26</f>
        <v>298111.08</v>
      </c>
      <c r="N27" s="124">
        <f>N10+N18+N26</f>
        <v>84.50219822271356</v>
      </c>
      <c r="O27" s="96">
        <f>O10+O18+O26</f>
        <v>16877791</v>
      </c>
      <c r="P27" s="96">
        <f>P10+P18+P26</f>
        <v>14103018.070000002</v>
      </c>
      <c r="Q27" s="123">
        <f>P27/O27*100</f>
        <v>83.5596202725819</v>
      </c>
      <c r="R27" s="96"/>
      <c r="S27" s="96"/>
      <c r="T27" s="125"/>
      <c r="U27" s="96">
        <f>U10+U18+U26</f>
        <v>10445680</v>
      </c>
      <c r="V27" s="96">
        <f>V10+V18+V26</f>
        <v>4467516.56</v>
      </c>
      <c r="W27" s="123">
        <f t="shared" si="5"/>
        <v>42.7690352375336</v>
      </c>
      <c r="X27" s="96">
        <f>X10+X18+X26</f>
        <v>3771409</v>
      </c>
      <c r="Y27" s="96">
        <f>Y10+Y18+Y26</f>
        <v>2824587.71</v>
      </c>
      <c r="Z27" s="126">
        <f t="shared" si="6"/>
        <v>74.89475975689722</v>
      </c>
    </row>
    <row r="28" spans="1:26" ht="28.5" customHeight="1" thickBot="1">
      <c r="A28" s="127"/>
      <c r="B28" s="128" t="s">
        <v>34</v>
      </c>
      <c r="C28" s="129">
        <v>259352143.25</v>
      </c>
      <c r="D28" s="130">
        <v>262029543.17999998</v>
      </c>
      <c r="E28" s="131">
        <f t="shared" si="0"/>
        <v>101.03234154784644</v>
      </c>
      <c r="F28" s="132">
        <v>272980554.25</v>
      </c>
      <c r="G28" s="133">
        <v>246564231.30000016</v>
      </c>
      <c r="H28" s="123">
        <f t="shared" si="1"/>
        <v>90.32300193595206</v>
      </c>
      <c r="I28" s="134">
        <v>1433495</v>
      </c>
      <c r="J28" s="134">
        <v>1331825.71</v>
      </c>
      <c r="K28" s="123">
        <f t="shared" si="2"/>
        <v>92.90759367838743</v>
      </c>
      <c r="L28" s="135"/>
      <c r="M28" s="136"/>
      <c r="N28" s="137"/>
      <c r="O28" s="135">
        <v>66899442</v>
      </c>
      <c r="P28" s="136">
        <v>56345084.64000001</v>
      </c>
      <c r="Q28" s="123">
        <f>P28/O28*100</f>
        <v>84.22354948790158</v>
      </c>
      <c r="R28" s="135">
        <v>37004096</v>
      </c>
      <c r="S28" s="136">
        <v>30447402.029999997</v>
      </c>
      <c r="T28" s="123">
        <f>S28/R28*100</f>
        <v>82.2811670091873</v>
      </c>
      <c r="U28" s="135"/>
      <c r="V28" s="136"/>
      <c r="W28" s="123"/>
      <c r="X28" s="135">
        <v>4703691</v>
      </c>
      <c r="Y28" s="136">
        <v>3781826.66</v>
      </c>
      <c r="Z28" s="126">
        <f t="shared" si="6"/>
        <v>80.40125637504674</v>
      </c>
    </row>
    <row r="29" spans="1:26" ht="24.75" customHeight="1" thickBot="1">
      <c r="A29" s="82"/>
      <c r="B29" s="138" t="s">
        <v>35</v>
      </c>
      <c r="C29" s="139">
        <f>C27+C28</f>
        <v>305696583.25</v>
      </c>
      <c r="D29" s="140">
        <f>D27+D28</f>
        <v>313872457.65</v>
      </c>
      <c r="E29" s="97">
        <f t="shared" si="0"/>
        <v>102.67450630722743</v>
      </c>
      <c r="F29" s="141">
        <f>F27+F28</f>
        <v>318360115.25</v>
      </c>
      <c r="G29" s="142">
        <f>G27+G28</f>
        <v>278078621.6800002</v>
      </c>
      <c r="H29" s="98">
        <f t="shared" si="1"/>
        <v>87.34719217626625</v>
      </c>
      <c r="I29" s="141">
        <f>I27+I28</f>
        <v>12595942</v>
      </c>
      <c r="J29" s="141">
        <f>J27+J28</f>
        <v>10030626.309999999</v>
      </c>
      <c r="K29" s="98">
        <f t="shared" si="2"/>
        <v>79.63379245474455</v>
      </c>
      <c r="L29" s="142">
        <f>L27+L28</f>
        <v>352785</v>
      </c>
      <c r="M29" s="142">
        <f>M27+M28</f>
        <v>298111.08</v>
      </c>
      <c r="N29" s="46">
        <f>N27+N28</f>
        <v>84.50219822271356</v>
      </c>
      <c r="O29" s="142">
        <f>O27+O28</f>
        <v>83777233</v>
      </c>
      <c r="P29" s="142">
        <f>P27+P28</f>
        <v>70448102.71000001</v>
      </c>
      <c r="Q29" s="98">
        <f>P29/O29*100</f>
        <v>84.0897940732896</v>
      </c>
      <c r="R29" s="142">
        <f>R27+R28</f>
        <v>37004096</v>
      </c>
      <c r="S29" s="142">
        <f>S27+S28</f>
        <v>30447402.029999997</v>
      </c>
      <c r="T29" s="98">
        <f>S29/R29*100</f>
        <v>82.2811670091873</v>
      </c>
      <c r="U29" s="142">
        <f>U27+U28</f>
        <v>10445680</v>
      </c>
      <c r="V29" s="142">
        <f>V27+V28</f>
        <v>4467516.56</v>
      </c>
      <c r="W29" s="98">
        <f>V29/U29*100</f>
        <v>42.7690352375336</v>
      </c>
      <c r="X29" s="142">
        <f>X27+X28</f>
        <v>8475100</v>
      </c>
      <c r="Y29" s="142">
        <f>Y27+Y28</f>
        <v>6606414.37</v>
      </c>
      <c r="Z29" s="54">
        <f t="shared" si="6"/>
        <v>77.95087220209791</v>
      </c>
    </row>
    <row r="30" spans="9:25" ht="12.75">
      <c r="I30" s="143"/>
      <c r="J30" s="144"/>
      <c r="K30" s="143"/>
      <c r="L30" s="143"/>
      <c r="M30" s="143"/>
      <c r="N30" s="143"/>
      <c r="O30" s="143"/>
      <c r="P30" s="144"/>
      <c r="Q30" s="143"/>
      <c r="R30" s="143"/>
      <c r="S30" s="144"/>
      <c r="T30" s="143"/>
      <c r="U30" s="143"/>
      <c r="V30" s="143"/>
      <c r="W30" s="143"/>
      <c r="X30" s="143"/>
      <c r="Y30" s="144"/>
    </row>
    <row r="32" spans="6:7" ht="12.75">
      <c r="F32" s="144"/>
      <c r="G32" s="144"/>
    </row>
    <row r="33" ht="12.75">
      <c r="F33" s="14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2018-05-02T11:29:40Z</dcterms:created>
  <dcterms:modified xsi:type="dcterms:W3CDTF">2018-05-02T11:30:18Z</dcterms:modified>
  <cp:category/>
  <cp:version/>
  <cp:contentType/>
  <cp:contentStatus/>
</cp:coreProperties>
</file>