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щопонеділка" sheetId="1" r:id="rId1"/>
  </sheets>
  <definedNames/>
  <calcPr fullCalcOnLoad="1"/>
</workbook>
</file>

<file path=xl/sharedStrings.xml><?xml version="1.0" encoding="utf-8"?>
<sst xmlns="http://schemas.openxmlformats.org/spreadsheetml/2006/main" count="53" uniqueCount="33">
  <si>
    <t>Інформація про надходження та використання коштів місцевих бюджетів Дергачівського району (станом на 27.05.2019 р.)</t>
  </si>
  <si>
    <t>ДОХОДИ</t>
  </si>
  <si>
    <t>ВИДАТКИ</t>
  </si>
  <si>
    <t xml:space="preserve">  в тому числі:</t>
  </si>
  <si>
    <t>Ради</t>
  </si>
  <si>
    <t>Держуправління</t>
  </si>
  <si>
    <t>Місцеві пожежні частини</t>
  </si>
  <si>
    <t>Освіта</t>
  </si>
  <si>
    <t>Охорона здоров'я</t>
  </si>
  <si>
    <t>Житлово-комунальне госоподарство 
 (в т.ч. благоустрій)</t>
  </si>
  <si>
    <t>Культура</t>
  </si>
  <si>
    <t>затерджено з урахуванням змін на 
січень-травень</t>
  </si>
  <si>
    <t>надійшло за січень-травень</t>
  </si>
  <si>
    <t>%</t>
  </si>
  <si>
    <t>касові видатки  за січень-травень</t>
  </si>
  <si>
    <t>ДЕРГАЧІВСЬКА
 МІСЬКА РАДА</t>
  </si>
  <si>
    <t>ВІЛЬШАНСЬКА 
СЕЛИЩНА РАДА</t>
  </si>
  <si>
    <t>КОЗАЧОЛОПАНСЬКА СЕЛИЩНА РАДА</t>
  </si>
  <si>
    <t>ПЕРЕСІЧАНСЬКА СЕЛИЩНА РАДА</t>
  </si>
  <si>
    <t>ПРУДЯНСЬКА              СЕЛИЩНА РАДА</t>
  </si>
  <si>
    <t>СЛАТИНСЬКА                 СЕЛИЩНА РАДА</t>
  </si>
  <si>
    <t>СОЛОНИЦІВСЬКА СЕЛИЩНА РАДА</t>
  </si>
  <si>
    <t>РАЗОМ 
по СЕЛИЩНИХ РАДАХ</t>
  </si>
  <si>
    <t>БЕЗРУКІВСЬКА СІЛЬСЬКА РАДА</t>
  </si>
  <si>
    <t>ПОЛІВСЬКА                      СІЛЬСЬКА РАДА</t>
  </si>
  <si>
    <t>ПРОТОПОПІВСЬКА СІЛЬСЬКА РАДА</t>
  </si>
  <si>
    <t>ПРОХОДІВСЬКА СІЛЬСЬКА РАДА</t>
  </si>
  <si>
    <t>РУСЬКОЛОЗІВСЬКА 
СІЛЬСЬКА РАДА</t>
  </si>
  <si>
    <t>ТОКАРІВСЬКА                СІЛЬСЬКА РАДА</t>
  </si>
  <si>
    <t>РАЗОМ 
по СІЛЬСЬКИХ РАДАХ</t>
  </si>
  <si>
    <t>РАЗОМ ПО РАДАХ</t>
  </si>
  <si>
    <t>РАЙОННИЙ БЮДЖЕТ</t>
  </si>
  <si>
    <t>ВСЬОГО</t>
  </si>
</sst>
</file>

<file path=xl/styles.xml><?xml version="1.0" encoding="utf-8"?>
<styleSheet xmlns="http://schemas.openxmlformats.org/spreadsheetml/2006/main">
  <numFmts count="3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0.00"/>
    <numFmt numFmtId="174" formatCode="#0"/>
    <numFmt numFmtId="175" formatCode="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0.0000"/>
    <numFmt numFmtId="182" formatCode="0.0%"/>
    <numFmt numFmtId="183" formatCode="#,##0.0"/>
    <numFmt numFmtId="184" formatCode="0.000000"/>
    <numFmt numFmtId="185" formatCode="0.00000"/>
    <numFmt numFmtId="186" formatCode="0.0000000"/>
    <numFmt numFmtId="187" formatCode="_-* #,##0.000\ _г_р_н_._-;\-* #,##0.000\ _г_р_н_._-;_-* &quot;-&quot;??\ _г_р_н_._-;_-@_-"/>
    <numFmt numFmtId="188" formatCode="_-* #,##0.0\ _г_р_н_._-;\-* #,##0.0\ _г_р_н_._-;_-* &quot;-&quot;??\ _г_р_н_._-;_-@_-"/>
    <numFmt numFmtId="189" formatCode="_-* #,##0\ _г_р_н_._-;\-* #,##0\ _г_р_н_._-;_-* &quot;-&quot;??\ _г_р_н_._-;_-@_-"/>
    <numFmt numFmtId="190" formatCode="0.00000000"/>
    <numFmt numFmtId="191" formatCode="#0.000"/>
    <numFmt numFmtId="192" formatCode="#0.0000"/>
  </numFmts>
  <fonts count="19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52"/>
      <name val="Calibri"/>
      <family val="2"/>
    </font>
    <font>
      <sz val="10"/>
      <color indexed="62"/>
      <name val="Calibri"/>
      <family val="2"/>
    </font>
    <font>
      <sz val="10"/>
      <color indexed="8"/>
      <name val="Calibri"/>
      <family val="2"/>
    </font>
    <font>
      <sz val="1"/>
      <color indexed="56"/>
      <name val="Calibri"/>
      <family val="0"/>
    </font>
    <font>
      <sz val="10"/>
      <name val="Arial Cyr"/>
      <family val="0"/>
    </font>
    <font>
      <b/>
      <sz val="15"/>
      <color indexed="56"/>
      <name val="Calibri"/>
      <family val="2"/>
    </font>
    <font>
      <sz val="10"/>
      <name val="Calibri"/>
      <family val="2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b/>
      <sz val="13"/>
      <name val="Calibri"/>
      <family val="2"/>
    </font>
    <font>
      <b/>
      <sz val="12"/>
      <name val="Calibri"/>
      <family val="2"/>
    </font>
    <font>
      <b/>
      <sz val="12"/>
      <name val="Times New Roman"/>
      <family val="1"/>
    </font>
    <font>
      <b/>
      <sz val="18"/>
      <name val="Cambri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358"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7" borderId="1" applyNumberFormat="0" applyAlignment="0" applyProtection="0"/>
    <xf numFmtId="0" fontId="0" fillId="20" borderId="2" applyNumberFormat="0" applyAlignment="0" applyProtection="0"/>
    <xf numFmtId="0" fontId="0" fillId="20" borderId="1" applyNumberFormat="0" applyAlignment="0" applyProtection="0"/>
    <xf numFmtId="0" fontId="2" fillId="0" borderId="0" applyNumberForma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0" fillId="0" borderId="3" applyNumberFormat="0" applyFill="0" applyAlignment="0" applyProtection="0"/>
    <xf numFmtId="0" fontId="0" fillId="0" borderId="4" applyNumberFormat="0" applyFill="0" applyAlignment="0" applyProtection="0"/>
    <xf numFmtId="0" fontId="0" fillId="0" borderId="5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6" applyNumberFormat="0" applyFill="0" applyAlignment="0" applyProtection="0"/>
    <xf numFmtId="0" fontId="0" fillId="21" borderId="7" applyNumberFormat="0" applyAlignment="0" applyProtection="0"/>
    <xf numFmtId="0" fontId="0" fillId="0" borderId="0" applyNumberFormat="0" applyFill="0" applyBorder="0" applyAlignment="0" applyProtection="0"/>
    <xf numFmtId="0" fontId="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0" fillId="3" borderId="0" applyNumberFormat="0" applyBorder="0" applyAlignment="0" applyProtection="0"/>
    <xf numFmtId="0" fontId="0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3" fillId="0" borderId="0" applyFont="0" applyFill="0" applyBorder="0" applyAlignment="0" applyProtection="0"/>
    <xf numFmtId="0" fontId="0" fillId="0" borderId="9" applyNumberFormat="0" applyFill="0" applyAlignment="0" applyProtection="0"/>
    <xf numFmtId="0" fontId="0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0" fillId="4" borderId="0" applyNumberFormat="0" applyBorder="0" applyAlignment="0" applyProtection="0"/>
  </cellStyleXfs>
  <cellXfs count="106">
    <xf numFmtId="0" fontId="3" fillId="0" borderId="0" xfId="0" applyFont="1" applyAlignment="1">
      <alignment/>
    </xf>
    <xf numFmtId="0" fontId="8" fillId="0" borderId="0" xfId="0" applyFont="1" applyFill="1" applyBorder="1" applyAlignment="1">
      <alignment vertical="center"/>
    </xf>
    <xf numFmtId="14" fontId="8" fillId="0" borderId="0" xfId="0" applyNumberFormat="1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14" fontId="8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8" fillId="0" borderId="10" xfId="0" applyFont="1" applyFill="1" applyBorder="1" applyAlignment="1">
      <alignment vertical="center"/>
    </xf>
    <xf numFmtId="0" fontId="10" fillId="4" borderId="10" xfId="0" applyFont="1" applyFill="1" applyBorder="1" applyAlignment="1">
      <alignment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15" xfId="0" applyFont="1" applyFill="1" applyBorder="1" applyAlignment="1">
      <alignment horizontal="center" vertical="center"/>
    </xf>
    <xf numFmtId="0" fontId="10" fillId="4" borderId="16" xfId="0" applyFont="1" applyFill="1" applyBorder="1" applyAlignment="1">
      <alignment horizontal="center" vertical="center"/>
    </xf>
    <xf numFmtId="0" fontId="10" fillId="4" borderId="17" xfId="0" applyFont="1" applyFill="1" applyBorder="1" applyAlignment="1">
      <alignment horizontal="center" vertical="center"/>
    </xf>
    <xf numFmtId="0" fontId="10" fillId="4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vertical="center"/>
    </xf>
    <xf numFmtId="0" fontId="10" fillId="4" borderId="20" xfId="0" applyFont="1" applyFill="1" applyBorder="1" applyAlignment="1">
      <alignment horizontal="center" vertical="center"/>
    </xf>
    <xf numFmtId="0" fontId="10" fillId="4" borderId="21" xfId="0" applyFont="1" applyFill="1" applyBorder="1" applyAlignment="1">
      <alignment horizontal="center" vertical="center"/>
    </xf>
    <xf numFmtId="0" fontId="10" fillId="4" borderId="22" xfId="0" applyFont="1" applyFill="1" applyBorder="1" applyAlignment="1">
      <alignment horizontal="center" vertical="center"/>
    </xf>
    <xf numFmtId="0" fontId="10" fillId="4" borderId="23" xfId="0" applyFont="1" applyFill="1" applyBorder="1" applyAlignment="1">
      <alignment horizontal="center" vertical="center"/>
    </xf>
    <xf numFmtId="0" fontId="10" fillId="4" borderId="24" xfId="0" applyFont="1" applyFill="1" applyBorder="1" applyAlignment="1">
      <alignment horizontal="center" vertical="center"/>
    </xf>
    <xf numFmtId="0" fontId="10" fillId="4" borderId="25" xfId="0" applyFont="1" applyFill="1" applyBorder="1" applyAlignment="1">
      <alignment horizontal="center" vertical="center"/>
    </xf>
    <xf numFmtId="0" fontId="10" fillId="4" borderId="26" xfId="0" applyFont="1" applyFill="1" applyBorder="1" applyAlignment="1">
      <alignment horizontal="center" vertical="center"/>
    </xf>
    <xf numFmtId="0" fontId="10" fillId="4" borderId="27" xfId="0" applyFont="1" applyFill="1" applyBorder="1" applyAlignment="1">
      <alignment horizontal="center" vertical="center"/>
    </xf>
    <xf numFmtId="0" fontId="10" fillId="4" borderId="27" xfId="0" applyFont="1" applyFill="1" applyBorder="1" applyAlignment="1">
      <alignment horizontal="center" vertical="center" wrapText="1"/>
    </xf>
    <xf numFmtId="0" fontId="10" fillId="4" borderId="28" xfId="0" applyFont="1" applyFill="1" applyBorder="1" applyAlignment="1">
      <alignment horizontal="center" vertical="center"/>
    </xf>
    <xf numFmtId="0" fontId="10" fillId="4" borderId="29" xfId="0" applyFont="1" applyFill="1" applyBorder="1" applyAlignment="1">
      <alignment horizontal="center" vertical="center"/>
    </xf>
    <xf numFmtId="0" fontId="10" fillId="4" borderId="30" xfId="0" applyFont="1" applyFill="1" applyBorder="1" applyAlignment="1">
      <alignment horizontal="center" vertical="center" wrapText="1"/>
    </xf>
    <xf numFmtId="0" fontId="10" fillId="4" borderId="31" xfId="0" applyFont="1" applyFill="1" applyBorder="1" applyAlignment="1">
      <alignment horizontal="center" vertical="center" wrapText="1"/>
    </xf>
    <xf numFmtId="0" fontId="10" fillId="4" borderId="32" xfId="0" applyFont="1" applyFill="1" applyBorder="1" applyAlignment="1">
      <alignment horizontal="center" vertical="center" wrapText="1"/>
    </xf>
    <xf numFmtId="0" fontId="10" fillId="4" borderId="33" xfId="0" applyFont="1" applyFill="1" applyBorder="1" applyAlignment="1">
      <alignment horizontal="center" vertical="center" wrapText="1"/>
    </xf>
    <xf numFmtId="0" fontId="10" fillId="4" borderId="34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vertical="center"/>
    </xf>
    <xf numFmtId="0" fontId="11" fillId="0" borderId="24" xfId="0" applyFont="1" applyFill="1" applyBorder="1" applyAlignment="1">
      <alignment horizontal="center" vertical="center" wrapText="1"/>
    </xf>
    <xf numFmtId="1" fontId="12" fillId="0" borderId="24" xfId="0" applyNumberFormat="1" applyFont="1" applyFill="1" applyBorder="1" applyAlignment="1">
      <alignment horizontal="center" vertical="center"/>
    </xf>
    <xf numFmtId="172" fontId="10" fillId="0" borderId="24" xfId="0" applyNumberFormat="1" applyFont="1" applyFill="1" applyBorder="1" applyAlignment="1">
      <alignment horizontal="center" vertical="center"/>
    </xf>
    <xf numFmtId="1" fontId="10" fillId="0" borderId="24" xfId="0" applyNumberFormat="1" applyFont="1" applyFill="1" applyBorder="1" applyAlignment="1">
      <alignment horizontal="center" vertical="center"/>
    </xf>
    <xf numFmtId="172" fontId="10" fillId="0" borderId="24" xfId="0" applyNumberFormat="1" applyFont="1" applyFill="1" applyBorder="1" applyAlignment="1">
      <alignment horizontal="center" vertical="center"/>
    </xf>
    <xf numFmtId="1" fontId="10" fillId="0" borderId="24" xfId="0" applyNumberFormat="1" applyFont="1" applyBorder="1" applyAlignment="1">
      <alignment horizontal="center" vertical="center"/>
    </xf>
    <xf numFmtId="1" fontId="10" fillId="0" borderId="24" xfId="0" applyNumberFormat="1" applyFont="1" applyFill="1" applyBorder="1" applyAlignment="1">
      <alignment horizontal="center" vertical="center" wrapText="1"/>
    </xf>
    <xf numFmtId="172" fontId="10" fillId="0" borderId="36" xfId="0" applyNumberFormat="1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 wrapText="1"/>
    </xf>
    <xf numFmtId="1" fontId="13" fillId="0" borderId="24" xfId="0" applyNumberFormat="1" applyFont="1" applyFill="1" applyBorder="1" applyAlignment="1">
      <alignment horizontal="center" vertical="center"/>
    </xf>
    <xf numFmtId="172" fontId="14" fillId="0" borderId="24" xfId="0" applyNumberFormat="1" applyFont="1" applyFill="1" applyBorder="1" applyAlignment="1">
      <alignment horizontal="center" vertical="center"/>
    </xf>
    <xf numFmtId="1" fontId="14" fillId="0" borderId="24" xfId="0" applyNumberFormat="1" applyFont="1" applyFill="1" applyBorder="1" applyAlignment="1">
      <alignment horizontal="center" vertical="center"/>
    </xf>
    <xf numFmtId="172" fontId="14" fillId="0" borderId="24" xfId="0" applyNumberFormat="1" applyFont="1" applyFill="1" applyBorder="1" applyAlignment="1">
      <alignment horizontal="center" vertical="center"/>
    </xf>
    <xf numFmtId="1" fontId="14" fillId="0" borderId="24" xfId="0" applyNumberFormat="1" applyFont="1" applyBorder="1" applyAlignment="1">
      <alignment horizontal="center" vertical="center"/>
    </xf>
    <xf numFmtId="172" fontId="14" fillId="0" borderId="36" xfId="0" applyNumberFormat="1" applyFont="1" applyFill="1" applyBorder="1" applyAlignment="1">
      <alignment horizontal="center" vertical="center"/>
    </xf>
    <xf numFmtId="1" fontId="14" fillId="0" borderId="24" xfId="0" applyNumberFormat="1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1" fontId="13" fillId="0" borderId="37" xfId="0" applyNumberFormat="1" applyFont="1" applyFill="1" applyBorder="1" applyAlignment="1">
      <alignment horizontal="center" vertical="center"/>
    </xf>
    <xf numFmtId="172" fontId="14" fillId="0" borderId="37" xfId="0" applyNumberFormat="1" applyFont="1" applyFill="1" applyBorder="1" applyAlignment="1">
      <alignment horizontal="center" vertical="center"/>
    </xf>
    <xf numFmtId="1" fontId="14" fillId="0" borderId="37" xfId="0" applyNumberFormat="1" applyFont="1" applyFill="1" applyBorder="1" applyAlignment="1">
      <alignment horizontal="center" vertical="center"/>
    </xf>
    <xf numFmtId="1" fontId="14" fillId="0" borderId="37" xfId="0" applyNumberFormat="1" applyFont="1" applyFill="1" applyBorder="1" applyAlignment="1">
      <alignment horizontal="center" vertical="center"/>
    </xf>
    <xf numFmtId="1" fontId="14" fillId="0" borderId="37" xfId="0" applyNumberFormat="1" applyFont="1" applyBorder="1" applyAlignment="1">
      <alignment horizontal="center" vertical="center"/>
    </xf>
    <xf numFmtId="1" fontId="14" fillId="0" borderId="37" xfId="0" applyNumberFormat="1" applyFont="1" applyFill="1" applyBorder="1" applyAlignment="1">
      <alignment horizontal="center" vertical="center" wrapText="1"/>
    </xf>
    <xf numFmtId="172" fontId="14" fillId="0" borderId="32" xfId="0" applyNumberFormat="1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vertical="center"/>
    </xf>
    <xf numFmtId="0" fontId="11" fillId="0" borderId="16" xfId="0" applyFont="1" applyFill="1" applyBorder="1" applyAlignment="1">
      <alignment horizontal="center" vertical="center" wrapText="1"/>
    </xf>
    <xf numFmtId="1" fontId="12" fillId="0" borderId="17" xfId="0" applyNumberFormat="1" applyFont="1" applyFill="1" applyBorder="1" applyAlignment="1">
      <alignment horizontal="center" vertical="center"/>
    </xf>
    <xf numFmtId="172" fontId="10" fillId="0" borderId="17" xfId="0" applyNumberFormat="1" applyFont="1" applyFill="1" applyBorder="1" applyAlignment="1">
      <alignment horizontal="center" vertical="center"/>
    </xf>
    <xf numFmtId="1" fontId="10" fillId="0" borderId="17" xfId="0" applyNumberFormat="1" applyFont="1" applyFill="1" applyBorder="1" applyAlignment="1">
      <alignment horizontal="center" vertical="center"/>
    </xf>
    <xf numFmtId="172" fontId="10" fillId="0" borderId="17" xfId="0" applyNumberFormat="1" applyFont="1" applyFill="1" applyBorder="1" applyAlignment="1">
      <alignment horizontal="center" vertical="center"/>
    </xf>
    <xf numFmtId="172" fontId="10" fillId="0" borderId="18" xfId="0" applyNumberFormat="1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 wrapText="1"/>
    </xf>
    <xf numFmtId="0" fontId="13" fillId="0" borderId="39" xfId="0" applyFont="1" applyFill="1" applyBorder="1" applyAlignment="1">
      <alignment horizontal="center" vertical="center"/>
    </xf>
    <xf numFmtId="1" fontId="13" fillId="0" borderId="39" xfId="0" applyNumberFormat="1" applyFont="1" applyFill="1" applyBorder="1" applyAlignment="1">
      <alignment horizontal="center" vertical="center"/>
    </xf>
    <xf numFmtId="172" fontId="14" fillId="0" borderId="39" xfId="0" applyNumberFormat="1" applyFont="1" applyFill="1" applyBorder="1" applyAlignment="1">
      <alignment horizontal="center" vertical="center"/>
    </xf>
    <xf numFmtId="1" fontId="14" fillId="0" borderId="39" xfId="0" applyNumberFormat="1" applyFont="1" applyFill="1" applyBorder="1" applyAlignment="1">
      <alignment horizontal="center" vertical="center"/>
    </xf>
    <xf numFmtId="172" fontId="14" fillId="0" borderId="39" xfId="0" applyNumberFormat="1" applyFont="1" applyFill="1" applyBorder="1" applyAlignment="1">
      <alignment horizontal="center" vertical="center"/>
    </xf>
    <xf numFmtId="174" fontId="6" fillId="0" borderId="24" xfId="347" applyNumberFormat="1" applyFont="1" applyFill="1" applyBorder="1" applyAlignment="1">
      <alignment horizontal="center" vertical="center" wrapText="1"/>
      <protection/>
    </xf>
    <xf numFmtId="1" fontId="14" fillId="0" borderId="39" xfId="0" applyNumberFormat="1" applyFont="1" applyFill="1" applyBorder="1" applyAlignment="1">
      <alignment horizontal="center" vertical="center" wrapText="1"/>
    </xf>
    <xf numFmtId="174" fontId="6" fillId="0" borderId="24" xfId="346" applyNumberFormat="1" applyFont="1" applyBorder="1" applyAlignment="1">
      <alignment vertical="center" wrapText="1"/>
      <protection/>
    </xf>
    <xf numFmtId="172" fontId="14" fillId="0" borderId="40" xfId="0" applyNumberFormat="1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173" fontId="15" fillId="0" borderId="0" xfId="0" applyNumberFormat="1" applyFont="1" applyFill="1" applyBorder="1" applyAlignment="1">
      <alignment vertical="center" wrapText="1"/>
    </xf>
    <xf numFmtId="0" fontId="11" fillId="0" borderId="17" xfId="0" applyFont="1" applyFill="1" applyBorder="1" applyAlignment="1">
      <alignment horizontal="center" vertical="center" wrapText="1"/>
    </xf>
    <xf numFmtId="1" fontId="11" fillId="0" borderId="17" xfId="0" applyNumberFormat="1" applyFont="1" applyFill="1" applyBorder="1" applyAlignment="1">
      <alignment horizontal="center" vertical="center"/>
    </xf>
    <xf numFmtId="1" fontId="11" fillId="0" borderId="17" xfId="0" applyNumberFormat="1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/>
    </xf>
    <xf numFmtId="1" fontId="11" fillId="0" borderId="42" xfId="0" applyNumberFormat="1" applyFont="1" applyFill="1" applyBorder="1" applyAlignment="1">
      <alignment horizontal="center" vertical="center"/>
    </xf>
    <xf numFmtId="1" fontId="11" fillId="0" borderId="42" xfId="0" applyNumberFormat="1" applyFont="1" applyFill="1" applyBorder="1" applyAlignment="1">
      <alignment horizontal="center" vertical="center"/>
    </xf>
    <xf numFmtId="172" fontId="10" fillId="0" borderId="42" xfId="0" applyNumberFormat="1" applyFont="1" applyFill="1" applyBorder="1" applyAlignment="1">
      <alignment horizontal="center" vertical="center"/>
    </xf>
    <xf numFmtId="1" fontId="10" fillId="0" borderId="42" xfId="0" applyNumberFormat="1" applyFont="1" applyFill="1" applyBorder="1" applyAlignment="1">
      <alignment horizontal="center" vertical="center"/>
    </xf>
    <xf numFmtId="1" fontId="10" fillId="0" borderId="42" xfId="0" applyNumberFormat="1" applyFont="1" applyFill="1" applyBorder="1" applyAlignment="1">
      <alignment horizontal="center" vertical="center"/>
    </xf>
    <xf numFmtId="172" fontId="10" fillId="0" borderId="43" xfId="0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172" fontId="14" fillId="0" borderId="17" xfId="0" applyNumberFormat="1" applyFont="1" applyFill="1" applyBorder="1" applyAlignment="1">
      <alignment horizontal="center" vertical="center"/>
    </xf>
    <xf numFmtId="1" fontId="14" fillId="0" borderId="17" xfId="0" applyNumberFormat="1" applyFont="1" applyFill="1" applyBorder="1" applyAlignment="1">
      <alignment horizontal="center" vertical="center"/>
    </xf>
    <xf numFmtId="1" fontId="14" fillId="0" borderId="17" xfId="0" applyNumberFormat="1" applyFont="1" applyBorder="1" applyAlignment="1">
      <alignment horizontal="center" vertical="center"/>
    </xf>
    <xf numFmtId="1" fontId="14" fillId="0" borderId="17" xfId="0" applyNumberFormat="1" applyFont="1" applyFill="1" applyBorder="1" applyAlignment="1">
      <alignment horizontal="center" vertical="center"/>
    </xf>
    <xf numFmtId="172" fontId="14" fillId="0" borderId="18" xfId="0" applyNumberFormat="1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1" fontId="16" fillId="0" borderId="17" xfId="0" applyNumberFormat="1" applyFont="1" applyFill="1" applyBorder="1" applyAlignment="1">
      <alignment horizontal="center" vertical="center"/>
    </xf>
    <xf numFmtId="1" fontId="16" fillId="0" borderId="17" xfId="0" applyNumberFormat="1" applyFont="1" applyFill="1" applyBorder="1" applyAlignment="1">
      <alignment horizontal="center" vertical="center"/>
    </xf>
    <xf numFmtId="172" fontId="17" fillId="0" borderId="17" xfId="0" applyNumberFormat="1" applyFont="1" applyFill="1" applyBorder="1" applyAlignment="1">
      <alignment horizontal="center" vertical="center"/>
    </xf>
    <xf numFmtId="1" fontId="17" fillId="0" borderId="17" xfId="0" applyNumberFormat="1" applyFont="1" applyFill="1" applyBorder="1" applyAlignment="1">
      <alignment horizontal="center" vertical="center"/>
    </xf>
    <xf numFmtId="172" fontId="17" fillId="0" borderId="17" xfId="0" applyNumberFormat="1" applyFont="1" applyFill="1" applyBorder="1" applyAlignment="1">
      <alignment horizontal="center" vertical="center"/>
    </xf>
    <xf numFmtId="1" fontId="17" fillId="0" borderId="17" xfId="0" applyNumberFormat="1" applyFont="1" applyFill="1" applyBorder="1" applyAlignment="1">
      <alignment horizontal="center" vertical="center"/>
    </xf>
    <xf numFmtId="172" fontId="17" fillId="0" borderId="18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2" fontId="18" fillId="0" borderId="0" xfId="0" applyNumberFormat="1" applyFont="1" applyFill="1" applyAlignment="1">
      <alignment vertical="center"/>
    </xf>
    <xf numFmtId="1" fontId="18" fillId="0" borderId="0" xfId="0" applyNumberFormat="1" applyFont="1" applyFill="1" applyAlignment="1">
      <alignment vertical="center"/>
    </xf>
  </cellXfs>
  <cellStyles count="3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0" xfId="54"/>
    <cellStyle name="Обычный 101" xfId="55"/>
    <cellStyle name="Обычный 102" xfId="56"/>
    <cellStyle name="Обычный 103" xfId="57"/>
    <cellStyle name="Обычный 104" xfId="58"/>
    <cellStyle name="Обычный 105" xfId="59"/>
    <cellStyle name="Обычный 106" xfId="60"/>
    <cellStyle name="Обычный 107" xfId="61"/>
    <cellStyle name="Обычный 108" xfId="62"/>
    <cellStyle name="Обычный 109" xfId="63"/>
    <cellStyle name="Обычный 11" xfId="64"/>
    <cellStyle name="Обычный 110" xfId="65"/>
    <cellStyle name="Обычный 111" xfId="66"/>
    <cellStyle name="Обычный 112" xfId="67"/>
    <cellStyle name="Обычный 113" xfId="68"/>
    <cellStyle name="Обычный 114" xfId="69"/>
    <cellStyle name="Обычный 115" xfId="70"/>
    <cellStyle name="Обычный 116" xfId="71"/>
    <cellStyle name="Обычный 117" xfId="72"/>
    <cellStyle name="Обычный 118" xfId="73"/>
    <cellStyle name="Обычный 119" xfId="74"/>
    <cellStyle name="Обычный 12" xfId="75"/>
    <cellStyle name="Обычный 120" xfId="76"/>
    <cellStyle name="Обычный 121" xfId="77"/>
    <cellStyle name="Обычный 122" xfId="78"/>
    <cellStyle name="Обычный 123" xfId="79"/>
    <cellStyle name="Обычный 124" xfId="80"/>
    <cellStyle name="Обычный 125" xfId="81"/>
    <cellStyle name="Обычный 126" xfId="82"/>
    <cellStyle name="Обычный 127" xfId="83"/>
    <cellStyle name="Обычный 128" xfId="84"/>
    <cellStyle name="Обычный 129" xfId="85"/>
    <cellStyle name="Обычный 13" xfId="86"/>
    <cellStyle name="Обычный 130" xfId="87"/>
    <cellStyle name="Обычный 131" xfId="88"/>
    <cellStyle name="Обычный 132" xfId="89"/>
    <cellStyle name="Обычный 133" xfId="90"/>
    <cellStyle name="Обычный 134" xfId="91"/>
    <cellStyle name="Обычный 135" xfId="92"/>
    <cellStyle name="Обычный 136" xfId="93"/>
    <cellStyle name="Обычный 137" xfId="94"/>
    <cellStyle name="Обычный 138" xfId="95"/>
    <cellStyle name="Обычный 139" xfId="96"/>
    <cellStyle name="Обычный 14" xfId="97"/>
    <cellStyle name="Обычный 140" xfId="98"/>
    <cellStyle name="Обычный 141" xfId="99"/>
    <cellStyle name="Обычный 142" xfId="100"/>
    <cellStyle name="Обычный 143" xfId="101"/>
    <cellStyle name="Обычный 144" xfId="102"/>
    <cellStyle name="Обычный 145" xfId="103"/>
    <cellStyle name="Обычный 146" xfId="104"/>
    <cellStyle name="Обычный 147" xfId="105"/>
    <cellStyle name="Обычный 148" xfId="106"/>
    <cellStyle name="Обычный 149" xfId="107"/>
    <cellStyle name="Обычный 15" xfId="108"/>
    <cellStyle name="Обычный 150" xfId="109"/>
    <cellStyle name="Обычный 151" xfId="110"/>
    <cellStyle name="Обычный 152" xfId="111"/>
    <cellStyle name="Обычный 153" xfId="112"/>
    <cellStyle name="Обычный 154" xfId="113"/>
    <cellStyle name="Обычный 155" xfId="114"/>
    <cellStyle name="Обычный 156" xfId="115"/>
    <cellStyle name="Обычный 157" xfId="116"/>
    <cellStyle name="Обычный 158" xfId="117"/>
    <cellStyle name="Обычный 159" xfId="118"/>
    <cellStyle name="Обычный 16" xfId="119"/>
    <cellStyle name="Обычный 160" xfId="120"/>
    <cellStyle name="Обычный 161" xfId="121"/>
    <cellStyle name="Обычный 162" xfId="122"/>
    <cellStyle name="Обычный 163" xfId="123"/>
    <cellStyle name="Обычный 164" xfId="124"/>
    <cellStyle name="Обычный 165" xfId="125"/>
    <cellStyle name="Обычный 166" xfId="126"/>
    <cellStyle name="Обычный 167" xfId="127"/>
    <cellStyle name="Обычный 168" xfId="128"/>
    <cellStyle name="Обычный 169" xfId="129"/>
    <cellStyle name="Обычный 17" xfId="130"/>
    <cellStyle name="Обычный 170" xfId="131"/>
    <cellStyle name="Обычный 171" xfId="132"/>
    <cellStyle name="Обычный 172" xfId="133"/>
    <cellStyle name="Обычный 173" xfId="134"/>
    <cellStyle name="Обычный 174" xfId="135"/>
    <cellStyle name="Обычный 175" xfId="136"/>
    <cellStyle name="Обычный 176" xfId="137"/>
    <cellStyle name="Обычный 177" xfId="138"/>
    <cellStyle name="Обычный 178" xfId="139"/>
    <cellStyle name="Обычный 179" xfId="140"/>
    <cellStyle name="Обычный 18" xfId="141"/>
    <cellStyle name="Обычный 180" xfId="142"/>
    <cellStyle name="Обычный 180 2" xfId="143"/>
    <cellStyle name="Обычный 180 3" xfId="144"/>
    <cellStyle name="Обычный 180_аналіз  СІЧЕНЬ 2019" xfId="145"/>
    <cellStyle name="Обычный 181" xfId="146"/>
    <cellStyle name="Обычный 181 2" xfId="147"/>
    <cellStyle name="Обычный 181 3" xfId="148"/>
    <cellStyle name="Обычный 181_аналіз  СІЧЕНЬ 2019" xfId="149"/>
    <cellStyle name="Обычный 182" xfId="150"/>
    <cellStyle name="Обычный 182 2" xfId="151"/>
    <cellStyle name="Обычный 182 3" xfId="152"/>
    <cellStyle name="Обычный 182_аналіз  СІЧЕНЬ 2019" xfId="153"/>
    <cellStyle name="Обычный 183" xfId="154"/>
    <cellStyle name="Обычный 183 2" xfId="155"/>
    <cellStyle name="Обычный 183 3" xfId="156"/>
    <cellStyle name="Обычный 183_аналіз  СІЧЕНЬ 2019" xfId="157"/>
    <cellStyle name="Обычный 184" xfId="158"/>
    <cellStyle name="Обычный 184 2" xfId="159"/>
    <cellStyle name="Обычный 184 3" xfId="160"/>
    <cellStyle name="Обычный 184_аналіз  СІЧЕНЬ 2019" xfId="161"/>
    <cellStyle name="Обычный 185" xfId="162"/>
    <cellStyle name="Обычный 185 2" xfId="163"/>
    <cellStyle name="Обычный 185 3" xfId="164"/>
    <cellStyle name="Обычный 185_аналіз  СІЧЕНЬ 2019" xfId="165"/>
    <cellStyle name="Обычный 186" xfId="166"/>
    <cellStyle name="Обычный 186 2" xfId="167"/>
    <cellStyle name="Обычный 186 3" xfId="168"/>
    <cellStyle name="Обычный 186_аналіз  СІЧЕНЬ 2019" xfId="169"/>
    <cellStyle name="Обычный 187" xfId="170"/>
    <cellStyle name="Обычный 188" xfId="171"/>
    <cellStyle name="Обычный 189" xfId="172"/>
    <cellStyle name="Обычный 19" xfId="173"/>
    <cellStyle name="Обычный 190" xfId="174"/>
    <cellStyle name="Обычный 191" xfId="175"/>
    <cellStyle name="Обычный 192" xfId="176"/>
    <cellStyle name="Обычный 193" xfId="177"/>
    <cellStyle name="Обычный 194" xfId="178"/>
    <cellStyle name="Обычный 195" xfId="179"/>
    <cellStyle name="Обычный 196" xfId="180"/>
    <cellStyle name="Обычный 197" xfId="181"/>
    <cellStyle name="Обычный 198" xfId="182"/>
    <cellStyle name="Обычный 199" xfId="183"/>
    <cellStyle name="Обычный 2" xfId="184"/>
    <cellStyle name="Обычный 20" xfId="185"/>
    <cellStyle name="Обычный 200" xfId="186"/>
    <cellStyle name="Обычный 201" xfId="187"/>
    <cellStyle name="Обычный 202" xfId="188"/>
    <cellStyle name="Обычный 203" xfId="189"/>
    <cellStyle name="Обычный 204" xfId="190"/>
    <cellStyle name="Обычный 205" xfId="191"/>
    <cellStyle name="Обычный 206" xfId="192"/>
    <cellStyle name="Обычный 207" xfId="193"/>
    <cellStyle name="Обычный 208" xfId="194"/>
    <cellStyle name="Обычный 209" xfId="195"/>
    <cellStyle name="Обычный 21" xfId="196"/>
    <cellStyle name="Обычный 210" xfId="197"/>
    <cellStyle name="Обычный 211" xfId="198"/>
    <cellStyle name="Обычный 212" xfId="199"/>
    <cellStyle name="Обычный 213" xfId="200"/>
    <cellStyle name="Обычный 214" xfId="201"/>
    <cellStyle name="Обычный 215" xfId="202"/>
    <cellStyle name="Обычный 216" xfId="203"/>
    <cellStyle name="Обычный 217" xfId="204"/>
    <cellStyle name="Обычный 218" xfId="205"/>
    <cellStyle name="Обычный 219" xfId="206"/>
    <cellStyle name="Обычный 22" xfId="207"/>
    <cellStyle name="Обычный 220" xfId="208"/>
    <cellStyle name="Обычный 221" xfId="209"/>
    <cellStyle name="Обычный 222" xfId="210"/>
    <cellStyle name="Обычный 223" xfId="211"/>
    <cellStyle name="Обычный 224" xfId="212"/>
    <cellStyle name="Обычный 225" xfId="213"/>
    <cellStyle name="Обычный 226" xfId="214"/>
    <cellStyle name="Обычный 227" xfId="215"/>
    <cellStyle name="Обычный 228" xfId="216"/>
    <cellStyle name="Обычный 229" xfId="217"/>
    <cellStyle name="Обычный 23" xfId="218"/>
    <cellStyle name="Обычный 230" xfId="219"/>
    <cellStyle name="Обычный 231" xfId="220"/>
    <cellStyle name="Обычный 232" xfId="221"/>
    <cellStyle name="Обычный 233" xfId="222"/>
    <cellStyle name="Обычный 234" xfId="223"/>
    <cellStyle name="Обычный 235" xfId="224"/>
    <cellStyle name="Обычный 236" xfId="225"/>
    <cellStyle name="Обычный 237" xfId="226"/>
    <cellStyle name="Обычный 238" xfId="227"/>
    <cellStyle name="Обычный 239" xfId="228"/>
    <cellStyle name="Обычный 24" xfId="229"/>
    <cellStyle name="Обычный 240" xfId="230"/>
    <cellStyle name="Обычный 241" xfId="231"/>
    <cellStyle name="Обычный 242" xfId="232"/>
    <cellStyle name="Обычный 243" xfId="233"/>
    <cellStyle name="Обычный 244" xfId="234"/>
    <cellStyle name="Обычный 245" xfId="235"/>
    <cellStyle name="Обычный 246" xfId="236"/>
    <cellStyle name="Обычный 247" xfId="237"/>
    <cellStyle name="Обычный 248" xfId="238"/>
    <cellStyle name="Обычный 249" xfId="239"/>
    <cellStyle name="Обычный 25" xfId="240"/>
    <cellStyle name="Обычный 250" xfId="241"/>
    <cellStyle name="Обычный 251" xfId="242"/>
    <cellStyle name="Обычный 252" xfId="243"/>
    <cellStyle name="Обычный 253" xfId="244"/>
    <cellStyle name="Обычный 254" xfId="245"/>
    <cellStyle name="Обычный 255" xfId="246"/>
    <cellStyle name="Обычный 26" xfId="247"/>
    <cellStyle name="Обычный 27" xfId="248"/>
    <cellStyle name="Обычный 28" xfId="249"/>
    <cellStyle name="Обычный 29" xfId="250"/>
    <cellStyle name="Обычный 3" xfId="251"/>
    <cellStyle name="Обычный 30" xfId="252"/>
    <cellStyle name="Обычный 31" xfId="253"/>
    <cellStyle name="Обычный 32" xfId="254"/>
    <cellStyle name="Обычный 33" xfId="255"/>
    <cellStyle name="Обычный 34" xfId="256"/>
    <cellStyle name="Обычный 35" xfId="257"/>
    <cellStyle name="Обычный 36" xfId="258"/>
    <cellStyle name="Обычный 37" xfId="259"/>
    <cellStyle name="Обычный 38" xfId="260"/>
    <cellStyle name="Обычный 39" xfId="261"/>
    <cellStyle name="Обычный 4" xfId="262"/>
    <cellStyle name="Обычный 40" xfId="263"/>
    <cellStyle name="Обычный 41" xfId="264"/>
    <cellStyle name="Обычный 42" xfId="265"/>
    <cellStyle name="Обычный 43" xfId="266"/>
    <cellStyle name="Обычный 44" xfId="267"/>
    <cellStyle name="Обычный 45" xfId="268"/>
    <cellStyle name="Обычный 46" xfId="269"/>
    <cellStyle name="Обычный 47" xfId="270"/>
    <cellStyle name="Обычный 48" xfId="271"/>
    <cellStyle name="Обычный 49" xfId="272"/>
    <cellStyle name="Обычный 5" xfId="273"/>
    <cellStyle name="Обычный 50" xfId="274"/>
    <cellStyle name="Обычный 51" xfId="275"/>
    <cellStyle name="Обычный 52" xfId="276"/>
    <cellStyle name="Обычный 53" xfId="277"/>
    <cellStyle name="Обычный 54" xfId="278"/>
    <cellStyle name="Обычный 55" xfId="279"/>
    <cellStyle name="Обычный 56" xfId="280"/>
    <cellStyle name="Обычный 57" xfId="281"/>
    <cellStyle name="Обычный 58" xfId="282"/>
    <cellStyle name="Обычный 59" xfId="283"/>
    <cellStyle name="Обычный 6" xfId="284"/>
    <cellStyle name="Обычный 60" xfId="285"/>
    <cellStyle name="Обычный 61" xfId="286"/>
    <cellStyle name="Обычный 62" xfId="287"/>
    <cellStyle name="Обычный 63" xfId="288"/>
    <cellStyle name="Обычный 64" xfId="289"/>
    <cellStyle name="Обычный 65" xfId="290"/>
    <cellStyle name="Обычный 66" xfId="291"/>
    <cellStyle name="Обычный 67" xfId="292"/>
    <cellStyle name="Обычный 68" xfId="293"/>
    <cellStyle name="Обычный 69" xfId="294"/>
    <cellStyle name="Обычный 7" xfId="295"/>
    <cellStyle name="Обычный 70" xfId="296"/>
    <cellStyle name="Обычный 71" xfId="297"/>
    <cellStyle name="Обычный 72" xfId="298"/>
    <cellStyle name="Обычный 73" xfId="299"/>
    <cellStyle name="Обычный 74" xfId="300"/>
    <cellStyle name="Обычный 75" xfId="301"/>
    <cellStyle name="Обычный 76" xfId="302"/>
    <cellStyle name="Обычный 77" xfId="303"/>
    <cellStyle name="Обычный 78" xfId="304"/>
    <cellStyle name="Обычный 79" xfId="305"/>
    <cellStyle name="Обычный 79 2" xfId="306"/>
    <cellStyle name="Обычный 79 3" xfId="307"/>
    <cellStyle name="Обычный 79_аналіз  СІЧЕНЬ 2019" xfId="308"/>
    <cellStyle name="Обычный 8" xfId="309"/>
    <cellStyle name="Обычный 80" xfId="310"/>
    <cellStyle name="Обычный 80 2" xfId="311"/>
    <cellStyle name="Обычный 80 3" xfId="312"/>
    <cellStyle name="Обычный 80_аналіз  СІЧЕНЬ 2019" xfId="313"/>
    <cellStyle name="Обычный 81" xfId="314"/>
    <cellStyle name="Обычный 81 2" xfId="315"/>
    <cellStyle name="Обычный 81 3" xfId="316"/>
    <cellStyle name="Обычный 81_аналіз  СІЧЕНЬ 2019" xfId="317"/>
    <cellStyle name="Обычный 82" xfId="318"/>
    <cellStyle name="Обычный 82 2" xfId="319"/>
    <cellStyle name="Обычный 82 3" xfId="320"/>
    <cellStyle name="Обычный 82_аналіз  СІЧЕНЬ 2019" xfId="321"/>
    <cellStyle name="Обычный 83" xfId="322"/>
    <cellStyle name="Обычный 83 2" xfId="323"/>
    <cellStyle name="Обычный 83 3" xfId="324"/>
    <cellStyle name="Обычный 83_аналіз  СІЧЕНЬ 2019" xfId="325"/>
    <cellStyle name="Обычный 84" xfId="326"/>
    <cellStyle name="Обычный 84 2" xfId="327"/>
    <cellStyle name="Обычный 84 3" xfId="328"/>
    <cellStyle name="Обычный 84_аналіз  СІЧЕНЬ 2019" xfId="329"/>
    <cellStyle name="Обычный 85" xfId="330"/>
    <cellStyle name="Обычный 86" xfId="331"/>
    <cellStyle name="Обычный 87" xfId="332"/>
    <cellStyle name="Обычный 88" xfId="333"/>
    <cellStyle name="Обычный 89" xfId="334"/>
    <cellStyle name="Обычный 9" xfId="335"/>
    <cellStyle name="Обычный 90" xfId="336"/>
    <cellStyle name="Обычный 91" xfId="337"/>
    <cellStyle name="Обычный 92" xfId="338"/>
    <cellStyle name="Обычный 93" xfId="339"/>
    <cellStyle name="Обычный 94" xfId="340"/>
    <cellStyle name="Обычный 95" xfId="341"/>
    <cellStyle name="Обычный 96" xfId="342"/>
    <cellStyle name="Обычный 97" xfId="343"/>
    <cellStyle name="Обычный 98" xfId="344"/>
    <cellStyle name="Обычный 99" xfId="345"/>
    <cellStyle name="Обычный_ВИДАТКИ  29 10   2018" xfId="346"/>
    <cellStyle name="Обычный_ВИДАТКИ20 07  2018" xfId="347"/>
    <cellStyle name="Followed Hyperlink" xfId="348"/>
    <cellStyle name="Плохой" xfId="349"/>
    <cellStyle name="Пояснение" xfId="350"/>
    <cellStyle name="Примечание" xfId="351"/>
    <cellStyle name="Percent" xfId="352"/>
    <cellStyle name="Связанная ячейка" xfId="353"/>
    <cellStyle name="Текст предупреждения" xfId="354"/>
    <cellStyle name="Comma" xfId="355"/>
    <cellStyle name="Comma [0]" xfId="356"/>
    <cellStyle name="Хороший" xfId="35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AM28"/>
  <sheetViews>
    <sheetView tabSelected="1" zoomScale="80" zoomScaleNormal="80" workbookViewId="0" topLeftCell="A1">
      <pane xSplit="2" ySplit="9" topLeftCell="C1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9" sqref="A29:IV31"/>
    </sheetView>
  </sheetViews>
  <sheetFormatPr defaultColWidth="9.140625" defaultRowHeight="12.75"/>
  <cols>
    <col min="1" max="1" width="0.85546875" style="1" customWidth="1"/>
    <col min="2" max="2" width="23.421875" style="3" customWidth="1"/>
    <col min="3" max="3" width="16.7109375" style="3" customWidth="1"/>
    <col min="4" max="4" width="18.140625" style="3" customWidth="1"/>
    <col min="5" max="5" width="12.8515625" style="3" customWidth="1"/>
    <col min="6" max="6" width="15.7109375" style="3" customWidth="1"/>
    <col min="7" max="7" width="15.8515625" style="3" customWidth="1"/>
    <col min="8" max="8" width="8.7109375" style="3" customWidth="1"/>
    <col min="9" max="9" width="14.7109375" style="3" customWidth="1"/>
    <col min="10" max="10" width="16.140625" style="3" customWidth="1"/>
    <col min="11" max="11" width="8.8515625" style="3" customWidth="1"/>
    <col min="12" max="12" width="13.57421875" style="3" customWidth="1"/>
    <col min="13" max="13" width="10.7109375" style="3" customWidth="1"/>
    <col min="14" max="14" width="6.8515625" style="3" customWidth="1"/>
    <col min="15" max="15" width="13.57421875" style="3" customWidth="1"/>
    <col min="16" max="16" width="14.421875" style="3" customWidth="1"/>
    <col min="17" max="17" width="6.7109375" style="3" customWidth="1"/>
    <col min="18" max="18" width="12.140625" style="3" customWidth="1"/>
    <col min="19" max="19" width="11.7109375" style="3" customWidth="1"/>
    <col min="20" max="20" width="7.140625" style="3" customWidth="1"/>
    <col min="21" max="21" width="13.28125" style="3" customWidth="1"/>
    <col min="22" max="22" width="12.7109375" style="3" customWidth="1"/>
    <col min="23" max="23" width="7.7109375" style="3" customWidth="1"/>
    <col min="24" max="24" width="13.7109375" style="3" customWidth="1"/>
    <col min="25" max="25" width="15.140625" style="3" customWidth="1"/>
    <col min="26" max="26" width="6.57421875" style="3" customWidth="1"/>
    <col min="27" max="29" width="9.140625" style="3" customWidth="1"/>
    <col min="30" max="30" width="11.8515625" style="3" customWidth="1"/>
    <col min="31" max="16384" width="9.140625" style="3" customWidth="1"/>
  </cols>
  <sheetData>
    <row r="1" spans="2:4" ht="12.75">
      <c r="B1" s="2"/>
      <c r="C1" s="2"/>
      <c r="D1" s="2"/>
    </row>
    <row r="2" spans="2:4" ht="12.75">
      <c r="B2" s="4">
        <v>43612</v>
      </c>
      <c r="C2" s="4"/>
      <c r="D2" s="4"/>
    </row>
    <row r="5" spans="2:26" ht="20.25">
      <c r="B5" s="5" t="s">
        <v>0</v>
      </c>
      <c r="C5" s="5"/>
      <c r="D5" s="5"/>
      <c r="E5" s="5"/>
      <c r="F5" s="5"/>
      <c r="G5" s="5"/>
      <c r="H5" s="5"/>
      <c r="I5" s="5"/>
      <c r="J5" s="5"/>
      <c r="K5" s="5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ht="13.5" thickBot="1"/>
    <row r="7" spans="1:26" ht="13.5" customHeight="1" thickBot="1">
      <c r="A7" s="7"/>
      <c r="B7" s="8"/>
      <c r="C7" s="9" t="s">
        <v>1</v>
      </c>
      <c r="D7" s="10"/>
      <c r="E7" s="11"/>
      <c r="F7" s="12" t="s">
        <v>2</v>
      </c>
      <c r="G7" s="13"/>
      <c r="H7" s="14"/>
      <c r="I7" s="15" t="s">
        <v>3</v>
      </c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7"/>
    </row>
    <row r="8" spans="1:26" ht="27.75" customHeight="1" thickBot="1">
      <c r="A8" s="18"/>
      <c r="B8" s="19" t="s">
        <v>4</v>
      </c>
      <c r="C8" s="20"/>
      <c r="D8" s="20"/>
      <c r="E8" s="21"/>
      <c r="F8" s="22"/>
      <c r="G8" s="23"/>
      <c r="H8" s="24"/>
      <c r="I8" s="15" t="s">
        <v>5</v>
      </c>
      <c r="J8" s="16"/>
      <c r="K8" s="17"/>
      <c r="L8" s="15" t="s">
        <v>6</v>
      </c>
      <c r="M8" s="16"/>
      <c r="N8" s="17"/>
      <c r="O8" s="25" t="s">
        <v>7</v>
      </c>
      <c r="P8" s="26"/>
      <c r="Q8" s="26"/>
      <c r="R8" s="26" t="s">
        <v>8</v>
      </c>
      <c r="S8" s="26"/>
      <c r="T8" s="26"/>
      <c r="U8" s="27" t="s">
        <v>9</v>
      </c>
      <c r="V8" s="26"/>
      <c r="W8" s="26"/>
      <c r="X8" s="26" t="s">
        <v>10</v>
      </c>
      <c r="Y8" s="26"/>
      <c r="Z8" s="28"/>
    </row>
    <row r="9" spans="1:26" ht="87.75" customHeight="1">
      <c r="A9" s="18"/>
      <c r="B9" s="29"/>
      <c r="C9" s="30" t="s">
        <v>11</v>
      </c>
      <c r="D9" s="31" t="s">
        <v>12</v>
      </c>
      <c r="E9" s="31" t="s">
        <v>13</v>
      </c>
      <c r="F9" s="30" t="s">
        <v>11</v>
      </c>
      <c r="G9" s="31" t="s">
        <v>14</v>
      </c>
      <c r="H9" s="32" t="s">
        <v>13</v>
      </c>
      <c r="I9" s="30" t="s">
        <v>11</v>
      </c>
      <c r="J9" s="31" t="s">
        <v>14</v>
      </c>
      <c r="K9" s="33" t="s">
        <v>13</v>
      </c>
      <c r="L9" s="30" t="s">
        <v>11</v>
      </c>
      <c r="M9" s="31" t="s">
        <v>14</v>
      </c>
      <c r="N9" s="33" t="s">
        <v>13</v>
      </c>
      <c r="O9" s="30" t="s">
        <v>11</v>
      </c>
      <c r="P9" s="31" t="s">
        <v>14</v>
      </c>
      <c r="Q9" s="33" t="s">
        <v>13</v>
      </c>
      <c r="R9" s="30" t="s">
        <v>11</v>
      </c>
      <c r="S9" s="31" t="s">
        <v>14</v>
      </c>
      <c r="T9" s="33" t="s">
        <v>13</v>
      </c>
      <c r="U9" s="30" t="s">
        <v>11</v>
      </c>
      <c r="V9" s="31" t="s">
        <v>14</v>
      </c>
      <c r="W9" s="33" t="s">
        <v>13</v>
      </c>
      <c r="X9" s="30" t="s">
        <v>11</v>
      </c>
      <c r="Y9" s="31" t="s">
        <v>14</v>
      </c>
      <c r="Z9" s="34" t="s">
        <v>13</v>
      </c>
    </row>
    <row r="10" spans="1:26" ht="42.75" customHeight="1" thickBot="1">
      <c r="A10" s="35"/>
      <c r="B10" s="36" t="s">
        <v>15</v>
      </c>
      <c r="C10" s="37">
        <v>23806271</v>
      </c>
      <c r="D10" s="37">
        <v>24305506.73</v>
      </c>
      <c r="E10" s="38">
        <f aca="true" t="shared" si="0" ref="E10:E27">D10/C10*100</f>
        <v>102.09707656440608</v>
      </c>
      <c r="F10" s="39">
        <v>26103785</v>
      </c>
      <c r="G10" s="39">
        <v>19116840.720000003</v>
      </c>
      <c r="H10" s="40">
        <f aca="true" t="shared" si="1" ref="H10:H27">G10/F10*100</f>
        <v>73.23398012970151</v>
      </c>
      <c r="I10" s="39">
        <v>3732292</v>
      </c>
      <c r="J10" s="39">
        <v>2600098.14</v>
      </c>
      <c r="K10" s="40">
        <f aca="true" t="shared" si="2" ref="K10:K27">J10/I10*100</f>
        <v>69.66491742875424</v>
      </c>
      <c r="L10" s="39"/>
      <c r="M10" s="39"/>
      <c r="N10" s="39"/>
      <c r="O10" s="41">
        <v>9859118</v>
      </c>
      <c r="P10" s="41">
        <v>7652047.850000001</v>
      </c>
      <c r="Q10" s="40">
        <f>P10/O10*100</f>
        <v>77.61391891242198</v>
      </c>
      <c r="R10" s="42"/>
      <c r="S10" s="42"/>
      <c r="T10" s="39"/>
      <c r="U10" s="41">
        <v>9865365</v>
      </c>
      <c r="V10" s="41">
        <v>7877706.24</v>
      </c>
      <c r="W10" s="40">
        <f aca="true" t="shared" si="3" ref="W10:W17">V10/U10*100</f>
        <v>79.85215184638379</v>
      </c>
      <c r="X10" s="41"/>
      <c r="Y10" s="41"/>
      <c r="Z10" s="43"/>
    </row>
    <row r="11" spans="1:26" ht="38.25" customHeight="1">
      <c r="A11" s="18"/>
      <c r="B11" s="44" t="s">
        <v>16</v>
      </c>
      <c r="C11" s="45">
        <v>4543959</v>
      </c>
      <c r="D11" s="45">
        <v>4497256.69</v>
      </c>
      <c r="E11" s="46">
        <f t="shared" si="0"/>
        <v>98.97221101686878</v>
      </c>
      <c r="F11" s="47">
        <v>4875729</v>
      </c>
      <c r="G11" s="47">
        <v>3781305.2</v>
      </c>
      <c r="H11" s="48">
        <f t="shared" si="1"/>
        <v>77.55363762013845</v>
      </c>
      <c r="I11" s="47">
        <v>1179971</v>
      </c>
      <c r="J11" s="47">
        <v>1112825.79</v>
      </c>
      <c r="K11" s="48">
        <f t="shared" si="2"/>
        <v>94.3095881169961</v>
      </c>
      <c r="L11" s="49"/>
      <c r="M11" s="47"/>
      <c r="N11" s="47"/>
      <c r="O11" s="49">
        <v>1525250</v>
      </c>
      <c r="P11" s="49">
        <v>1307859.75</v>
      </c>
      <c r="Q11" s="48">
        <f>P11/O11*100</f>
        <v>85.74723815767908</v>
      </c>
      <c r="R11" s="47"/>
      <c r="S11" s="47"/>
      <c r="T11" s="47"/>
      <c r="U11" s="49">
        <v>1387409</v>
      </c>
      <c r="V11" s="49">
        <v>687253.32</v>
      </c>
      <c r="W11" s="48">
        <f t="shared" si="3"/>
        <v>49.53501959407788</v>
      </c>
      <c r="X11" s="49">
        <v>606420</v>
      </c>
      <c r="Y11" s="49">
        <v>544567.86</v>
      </c>
      <c r="Z11" s="50">
        <f aca="true" t="shared" si="4" ref="Z11:Z17">Y11/X11*100</f>
        <v>89.80044523597506</v>
      </c>
    </row>
    <row r="12" spans="1:26" ht="25.5">
      <c r="A12" s="18"/>
      <c r="B12" s="44" t="s">
        <v>17</v>
      </c>
      <c r="C12" s="45">
        <v>4530338</v>
      </c>
      <c r="D12" s="45">
        <v>4675671.32</v>
      </c>
      <c r="E12" s="46">
        <f t="shared" si="0"/>
        <v>103.2080016987695</v>
      </c>
      <c r="F12" s="47">
        <v>4657136</v>
      </c>
      <c r="G12" s="47">
        <v>3054530.85</v>
      </c>
      <c r="H12" s="48">
        <f t="shared" si="1"/>
        <v>65.5881823077531</v>
      </c>
      <c r="I12" s="47">
        <v>1824759</v>
      </c>
      <c r="J12" s="47">
        <v>1306083.71</v>
      </c>
      <c r="K12" s="48">
        <f t="shared" si="2"/>
        <v>71.57568259698952</v>
      </c>
      <c r="L12" s="51"/>
      <c r="M12" s="51"/>
      <c r="N12" s="47"/>
      <c r="O12" s="49">
        <v>1362220</v>
      </c>
      <c r="P12" s="49">
        <v>1039856.26</v>
      </c>
      <c r="Q12" s="48">
        <f>P12/O12*100</f>
        <v>76.33541278207632</v>
      </c>
      <c r="R12" s="51"/>
      <c r="S12" s="51"/>
      <c r="T12" s="47"/>
      <c r="U12" s="49">
        <v>541142</v>
      </c>
      <c r="V12" s="49">
        <v>234562.92</v>
      </c>
      <c r="W12" s="48">
        <f t="shared" si="3"/>
        <v>43.34590920682557</v>
      </c>
      <c r="X12" s="49">
        <v>448360</v>
      </c>
      <c r="Y12" s="49">
        <v>322932.53</v>
      </c>
      <c r="Z12" s="50">
        <f t="shared" si="4"/>
        <v>72.02527656347578</v>
      </c>
    </row>
    <row r="13" spans="1:26" ht="25.5">
      <c r="A13" s="18"/>
      <c r="B13" s="44" t="s">
        <v>18</v>
      </c>
      <c r="C13" s="45">
        <v>6431312</v>
      </c>
      <c r="D13" s="45">
        <v>6585321.01</v>
      </c>
      <c r="E13" s="46">
        <f t="shared" si="0"/>
        <v>102.39467483462161</v>
      </c>
      <c r="F13" s="47">
        <v>8521859</v>
      </c>
      <c r="G13" s="47">
        <v>6846500.639999998</v>
      </c>
      <c r="H13" s="48">
        <f t="shared" si="1"/>
        <v>80.34045904772653</v>
      </c>
      <c r="I13" s="47">
        <v>2319491</v>
      </c>
      <c r="J13" s="47">
        <v>1960861.74</v>
      </c>
      <c r="K13" s="48">
        <f t="shared" si="2"/>
        <v>84.53845003063172</v>
      </c>
      <c r="L13" s="51">
        <v>571985</v>
      </c>
      <c r="M13" s="51">
        <v>424621.17</v>
      </c>
      <c r="N13" s="48">
        <f>M13/L13*100</f>
        <v>74.23641703890837</v>
      </c>
      <c r="O13" s="49">
        <v>3014531</v>
      </c>
      <c r="P13" s="49">
        <v>2650809.52</v>
      </c>
      <c r="Q13" s="48">
        <f>P13/O13*100</f>
        <v>87.93439244778043</v>
      </c>
      <c r="R13" s="51"/>
      <c r="S13" s="51"/>
      <c r="T13" s="47"/>
      <c r="U13" s="49">
        <v>1489311</v>
      </c>
      <c r="V13" s="49">
        <v>1228346.83</v>
      </c>
      <c r="W13" s="48">
        <f t="shared" si="3"/>
        <v>82.4775234991214</v>
      </c>
      <c r="X13" s="49">
        <v>639608</v>
      </c>
      <c r="Y13" s="49">
        <v>477794.38</v>
      </c>
      <c r="Z13" s="50">
        <f t="shared" si="4"/>
        <v>74.70112631486786</v>
      </c>
    </row>
    <row r="14" spans="1:26" ht="25.5">
      <c r="A14" s="18"/>
      <c r="B14" s="44" t="s">
        <v>19</v>
      </c>
      <c r="C14" s="45">
        <v>1758705</v>
      </c>
      <c r="D14" s="45">
        <v>1819619.51</v>
      </c>
      <c r="E14" s="46">
        <f t="shared" si="0"/>
        <v>103.46360020583327</v>
      </c>
      <c r="F14" s="47">
        <v>1856458</v>
      </c>
      <c r="G14" s="47">
        <v>1455782.28</v>
      </c>
      <c r="H14" s="48">
        <f t="shared" si="1"/>
        <v>78.41719446386614</v>
      </c>
      <c r="I14" s="47">
        <v>570304</v>
      </c>
      <c r="J14" s="47">
        <v>490065.8</v>
      </c>
      <c r="K14" s="48">
        <f t="shared" si="2"/>
        <v>85.93062647289867</v>
      </c>
      <c r="L14" s="47"/>
      <c r="M14" s="47"/>
      <c r="N14" s="47"/>
      <c r="O14" s="49">
        <v>976009</v>
      </c>
      <c r="P14" s="49">
        <v>761235.88</v>
      </c>
      <c r="Q14" s="48">
        <f>P14/O14*100</f>
        <v>77.99476029421861</v>
      </c>
      <c r="R14" s="51"/>
      <c r="S14" s="51"/>
      <c r="T14" s="47"/>
      <c r="U14" s="49">
        <v>58143</v>
      </c>
      <c r="V14" s="49">
        <v>52599.64</v>
      </c>
      <c r="W14" s="48">
        <f t="shared" si="3"/>
        <v>90.46598902705398</v>
      </c>
      <c r="X14" s="49">
        <v>213436</v>
      </c>
      <c r="Y14" s="49">
        <v>151880.96</v>
      </c>
      <c r="Z14" s="50">
        <f t="shared" si="4"/>
        <v>71.1599542720066</v>
      </c>
    </row>
    <row r="15" spans="1:26" ht="25.5">
      <c r="A15" s="18"/>
      <c r="B15" s="44" t="s">
        <v>20</v>
      </c>
      <c r="C15" s="45">
        <v>2120516</v>
      </c>
      <c r="D15" s="45">
        <v>2144659.15</v>
      </c>
      <c r="E15" s="46">
        <f t="shared" si="0"/>
        <v>101.13855071124198</v>
      </c>
      <c r="F15" s="47">
        <v>3109226</v>
      </c>
      <c r="G15" s="47">
        <v>1377111.74</v>
      </c>
      <c r="H15" s="48">
        <f t="shared" si="1"/>
        <v>44.29114319769615</v>
      </c>
      <c r="I15" s="47">
        <v>827927</v>
      </c>
      <c r="J15" s="47">
        <v>650948.34</v>
      </c>
      <c r="K15" s="48">
        <f t="shared" si="2"/>
        <v>78.62388109096574</v>
      </c>
      <c r="L15" s="47"/>
      <c r="M15" s="47"/>
      <c r="N15" s="47"/>
      <c r="O15" s="49"/>
      <c r="P15" s="49"/>
      <c r="Q15" s="48"/>
      <c r="R15" s="51"/>
      <c r="S15" s="51"/>
      <c r="T15" s="47"/>
      <c r="U15" s="49">
        <v>1610569</v>
      </c>
      <c r="V15" s="49">
        <v>375531.03</v>
      </c>
      <c r="W15" s="48">
        <f t="shared" si="3"/>
        <v>23.3166682085648</v>
      </c>
      <c r="X15" s="49">
        <v>177180</v>
      </c>
      <c r="Y15" s="49">
        <v>112184.46</v>
      </c>
      <c r="Z15" s="50">
        <f t="shared" si="4"/>
        <v>63.31666102268879</v>
      </c>
    </row>
    <row r="16" spans="1:26" ht="26.25" thickBot="1">
      <c r="A16" s="35"/>
      <c r="B16" s="52" t="s">
        <v>21</v>
      </c>
      <c r="C16" s="53">
        <v>15266499</v>
      </c>
      <c r="D16" s="53">
        <v>16973967.1</v>
      </c>
      <c r="E16" s="54">
        <f t="shared" si="0"/>
        <v>111.1844116977966</v>
      </c>
      <c r="F16" s="55">
        <v>14717084</v>
      </c>
      <c r="G16" s="55">
        <v>10788456.609999998</v>
      </c>
      <c r="H16" s="54">
        <f t="shared" si="1"/>
        <v>73.30566714167017</v>
      </c>
      <c r="I16" s="55">
        <v>3310556</v>
      </c>
      <c r="J16" s="55">
        <v>2550082.96</v>
      </c>
      <c r="K16" s="54">
        <f t="shared" si="2"/>
        <v>77.02884228510256</v>
      </c>
      <c r="L16" s="56"/>
      <c r="M16" s="56"/>
      <c r="N16" s="56"/>
      <c r="O16" s="57">
        <v>4826017</v>
      </c>
      <c r="P16" s="57">
        <v>3846677.71</v>
      </c>
      <c r="Q16" s="54">
        <f>P16/O16*100</f>
        <v>79.70708992529451</v>
      </c>
      <c r="R16" s="58"/>
      <c r="S16" s="58"/>
      <c r="T16" s="56"/>
      <c r="U16" s="57">
        <v>3244231</v>
      </c>
      <c r="V16" s="57">
        <v>2119398.66</v>
      </c>
      <c r="W16" s="54">
        <f t="shared" si="3"/>
        <v>65.3282290934277</v>
      </c>
      <c r="X16" s="57">
        <v>1301739</v>
      </c>
      <c r="Y16" s="57">
        <v>900168.87</v>
      </c>
      <c r="Z16" s="59">
        <f t="shared" si="4"/>
        <v>69.15125612738038</v>
      </c>
    </row>
    <row r="17" spans="1:26" ht="26.25" thickBot="1">
      <c r="A17" s="60"/>
      <c r="B17" s="61" t="s">
        <v>22</v>
      </c>
      <c r="C17" s="62">
        <f>SUM(C11:C16)</f>
        <v>34651329</v>
      </c>
      <c r="D17" s="62">
        <f>SUM(D11:D16)</f>
        <v>36696494.78</v>
      </c>
      <c r="E17" s="63">
        <f t="shared" si="0"/>
        <v>105.90212796744392</v>
      </c>
      <c r="F17" s="64">
        <f>SUM(F11:F16)</f>
        <v>37737492</v>
      </c>
      <c r="G17" s="64">
        <f>SUM(G11:G16)</f>
        <v>27303687.319999993</v>
      </c>
      <c r="H17" s="65">
        <f t="shared" si="1"/>
        <v>72.35162135310951</v>
      </c>
      <c r="I17" s="64">
        <f>SUM(I11:I16)</f>
        <v>10033008</v>
      </c>
      <c r="J17" s="64">
        <f>SUM(J11:J16)</f>
        <v>8070868.34</v>
      </c>
      <c r="K17" s="65">
        <f t="shared" si="2"/>
        <v>80.4431566286003</v>
      </c>
      <c r="L17" s="64">
        <f>SUM(L11:L16)</f>
        <v>571985</v>
      </c>
      <c r="M17" s="64">
        <f>SUM(M11:M16)</f>
        <v>424621.17</v>
      </c>
      <c r="N17" s="65">
        <f>M17/L17*100</f>
        <v>74.23641703890837</v>
      </c>
      <c r="O17" s="64">
        <f>SUM(O11:O16)</f>
        <v>11704027</v>
      </c>
      <c r="P17" s="64">
        <f>SUM(P11:P16)</f>
        <v>9606439.12</v>
      </c>
      <c r="Q17" s="65">
        <f>P17/O17*100</f>
        <v>82.07806697643468</v>
      </c>
      <c r="R17" s="64">
        <f>SUM(R11:R16)</f>
        <v>0</v>
      </c>
      <c r="S17" s="64">
        <f>SUM(S11:S16)</f>
        <v>0</v>
      </c>
      <c r="T17" s="64">
        <f>SUM(T11:T16)</f>
        <v>0</v>
      </c>
      <c r="U17" s="64">
        <f>SUM(U11:U16)</f>
        <v>8330805</v>
      </c>
      <c r="V17" s="64">
        <f>SUM(V11:V16)</f>
        <v>4697692.4</v>
      </c>
      <c r="W17" s="65">
        <f t="shared" si="3"/>
        <v>56.389417349223756</v>
      </c>
      <c r="X17" s="64">
        <f>SUM(X11:X16)</f>
        <v>3386743</v>
      </c>
      <c r="Y17" s="64">
        <f>SUM(Y11:Y16)</f>
        <v>2509529.06</v>
      </c>
      <c r="Z17" s="66">
        <f t="shared" si="4"/>
        <v>74.09859738397628</v>
      </c>
    </row>
    <row r="18" spans="1:26" ht="25.5">
      <c r="A18" s="18"/>
      <c r="B18" s="67" t="s">
        <v>23</v>
      </c>
      <c r="C18" s="68">
        <v>583920</v>
      </c>
      <c r="D18" s="69">
        <v>936331.07</v>
      </c>
      <c r="E18" s="70">
        <f t="shared" si="0"/>
        <v>160.35262878476502</v>
      </c>
      <c r="F18" s="71">
        <v>680749</v>
      </c>
      <c r="G18" s="71">
        <v>529213.6</v>
      </c>
      <c r="H18" s="72">
        <f t="shared" si="1"/>
        <v>77.73990119706382</v>
      </c>
      <c r="I18" s="73">
        <v>607916</v>
      </c>
      <c r="J18" s="73">
        <v>493729.82</v>
      </c>
      <c r="K18" s="72">
        <f t="shared" si="2"/>
        <v>81.21678323978972</v>
      </c>
      <c r="L18" s="71"/>
      <c r="M18" s="71"/>
      <c r="N18" s="71"/>
      <c r="O18" s="71"/>
      <c r="P18" s="71"/>
      <c r="Q18" s="72"/>
      <c r="R18" s="74"/>
      <c r="S18" s="74"/>
      <c r="T18" s="71"/>
      <c r="U18" s="75">
        <v>72333</v>
      </c>
      <c r="V18" s="75">
        <v>35483.78</v>
      </c>
      <c r="W18" s="72"/>
      <c r="X18" s="74"/>
      <c r="Y18" s="74"/>
      <c r="Z18" s="76"/>
    </row>
    <row r="19" spans="1:26" ht="25.5">
      <c r="A19" s="18"/>
      <c r="B19" s="44" t="s">
        <v>24</v>
      </c>
      <c r="C19" s="77">
        <v>2948931</v>
      </c>
      <c r="D19" s="45">
        <v>2943823.5</v>
      </c>
      <c r="E19" s="46">
        <f t="shared" si="0"/>
        <v>99.82680164439249</v>
      </c>
      <c r="F19" s="47">
        <v>2996566</v>
      </c>
      <c r="G19" s="47">
        <v>2405441.45</v>
      </c>
      <c r="H19" s="48">
        <f t="shared" si="1"/>
        <v>80.27326780054236</v>
      </c>
      <c r="I19" s="73">
        <v>841435</v>
      </c>
      <c r="J19" s="73">
        <v>680007.37</v>
      </c>
      <c r="K19" s="48">
        <f t="shared" si="2"/>
        <v>80.81519903498192</v>
      </c>
      <c r="L19" s="47"/>
      <c r="M19" s="47"/>
      <c r="N19" s="47"/>
      <c r="O19" s="49">
        <v>1658465</v>
      </c>
      <c r="P19" s="49">
        <v>1361251.98</v>
      </c>
      <c r="Q19" s="48">
        <f>P19/O19*100</f>
        <v>82.07902970517918</v>
      </c>
      <c r="R19" s="51"/>
      <c r="S19" s="51"/>
      <c r="T19" s="47"/>
      <c r="U19" s="75">
        <v>67000</v>
      </c>
      <c r="V19" s="75">
        <v>59825.09</v>
      </c>
      <c r="W19" s="48">
        <f aca="true" t="shared" si="5" ref="W19:W25">V19/U19*100</f>
        <v>89.2911791044776</v>
      </c>
      <c r="X19" s="49">
        <v>413890</v>
      </c>
      <c r="Y19" s="49">
        <v>303084.24</v>
      </c>
      <c r="Z19" s="50">
        <f aca="true" t="shared" si="6" ref="Z19:Z27">Y19/X19*100</f>
        <v>73.22821039406605</v>
      </c>
    </row>
    <row r="20" spans="1:26" ht="25.5">
      <c r="A20" s="18"/>
      <c r="B20" s="44" t="s">
        <v>25</v>
      </c>
      <c r="C20" s="77">
        <v>712405</v>
      </c>
      <c r="D20" s="45">
        <v>1055294.68</v>
      </c>
      <c r="E20" s="46">
        <f t="shared" si="0"/>
        <v>148.1312848730708</v>
      </c>
      <c r="F20" s="47">
        <v>784592</v>
      </c>
      <c r="G20" s="47">
        <v>519603.23</v>
      </c>
      <c r="H20" s="48">
        <f t="shared" si="1"/>
        <v>66.22591487040398</v>
      </c>
      <c r="I20" s="73">
        <v>446559</v>
      </c>
      <c r="J20" s="73">
        <v>320224.14</v>
      </c>
      <c r="K20" s="48">
        <f t="shared" si="2"/>
        <v>71.70925678353812</v>
      </c>
      <c r="L20" s="47"/>
      <c r="M20" s="47"/>
      <c r="N20" s="47"/>
      <c r="O20" s="49"/>
      <c r="P20" s="49"/>
      <c r="Q20" s="48"/>
      <c r="R20" s="51"/>
      <c r="S20" s="51"/>
      <c r="T20" s="47"/>
      <c r="U20" s="75">
        <v>56300</v>
      </c>
      <c r="V20" s="75">
        <v>13462.17</v>
      </c>
      <c r="W20" s="48">
        <f t="shared" si="5"/>
        <v>23.911492007104794</v>
      </c>
      <c r="X20" s="49">
        <v>281233</v>
      </c>
      <c r="Y20" s="49">
        <v>185916.92</v>
      </c>
      <c r="Z20" s="50">
        <f t="shared" si="6"/>
        <v>66.1077896263952</v>
      </c>
    </row>
    <row r="21" spans="1:26" ht="25.5">
      <c r="A21" s="18"/>
      <c r="B21" s="44" t="s">
        <v>26</v>
      </c>
      <c r="C21" s="77">
        <v>1115970</v>
      </c>
      <c r="D21" s="45">
        <v>1215579.73</v>
      </c>
      <c r="E21" s="46">
        <f t="shared" si="0"/>
        <v>108.92584298861081</v>
      </c>
      <c r="F21" s="47">
        <v>1399595</v>
      </c>
      <c r="G21" s="47">
        <v>1057920.39</v>
      </c>
      <c r="H21" s="48">
        <f t="shared" si="1"/>
        <v>75.58760855819004</v>
      </c>
      <c r="I21" s="73">
        <v>724361</v>
      </c>
      <c r="J21" s="73">
        <v>553639.03</v>
      </c>
      <c r="K21" s="48">
        <f t="shared" si="2"/>
        <v>76.43136916537473</v>
      </c>
      <c r="L21" s="47"/>
      <c r="M21" s="47"/>
      <c r="N21" s="47"/>
      <c r="O21" s="49"/>
      <c r="P21" s="49"/>
      <c r="Q21" s="48"/>
      <c r="R21" s="51"/>
      <c r="S21" s="51"/>
      <c r="T21" s="47"/>
      <c r="U21" s="75">
        <v>427414</v>
      </c>
      <c r="V21" s="75">
        <v>333878.71</v>
      </c>
      <c r="W21" s="48">
        <f t="shared" si="5"/>
        <v>78.11599760419641</v>
      </c>
      <c r="X21" s="49">
        <v>193695</v>
      </c>
      <c r="Y21" s="49">
        <v>142232.79</v>
      </c>
      <c r="Z21" s="50">
        <f t="shared" si="6"/>
        <v>73.43131727716255</v>
      </c>
    </row>
    <row r="22" spans="1:26" ht="27.75" customHeight="1">
      <c r="A22" s="18"/>
      <c r="B22" s="44" t="s">
        <v>27</v>
      </c>
      <c r="C22" s="77">
        <v>1766535</v>
      </c>
      <c r="D22" s="45">
        <v>1949078.82</v>
      </c>
      <c r="E22" s="46">
        <f t="shared" si="0"/>
        <v>110.33343919027926</v>
      </c>
      <c r="F22" s="47">
        <v>2300677</v>
      </c>
      <c r="G22" s="47">
        <v>1442504.79</v>
      </c>
      <c r="H22" s="48">
        <f t="shared" si="1"/>
        <v>62.69914420842213</v>
      </c>
      <c r="I22" s="73">
        <v>866457</v>
      </c>
      <c r="J22" s="73">
        <v>696461</v>
      </c>
      <c r="K22" s="48">
        <f t="shared" si="2"/>
        <v>80.38033047225656</v>
      </c>
      <c r="L22" s="47"/>
      <c r="M22" s="47"/>
      <c r="N22" s="47"/>
      <c r="O22" s="49"/>
      <c r="P22" s="49"/>
      <c r="Q22" s="48"/>
      <c r="R22" s="51"/>
      <c r="S22" s="51"/>
      <c r="T22" s="47"/>
      <c r="U22" s="75">
        <v>762737</v>
      </c>
      <c r="V22" s="75">
        <v>513506.32</v>
      </c>
      <c r="W22" s="48">
        <f t="shared" si="5"/>
        <v>67.32416547250232</v>
      </c>
      <c r="X22" s="49">
        <v>261320</v>
      </c>
      <c r="Y22" s="49">
        <v>182998.38</v>
      </c>
      <c r="Z22" s="50">
        <f t="shared" si="6"/>
        <v>70.0284631868973</v>
      </c>
    </row>
    <row r="23" spans="1:30" ht="26.25" thickBot="1">
      <c r="A23" s="18"/>
      <c r="B23" s="44" t="s">
        <v>28</v>
      </c>
      <c r="C23" s="77">
        <v>1119838</v>
      </c>
      <c r="D23" s="45">
        <v>1230655.31</v>
      </c>
      <c r="E23" s="46">
        <f t="shared" si="0"/>
        <v>109.89583404028083</v>
      </c>
      <c r="F23" s="47">
        <v>1243518</v>
      </c>
      <c r="G23" s="47">
        <v>872692.57</v>
      </c>
      <c r="H23" s="48">
        <f t="shared" si="1"/>
        <v>70.17932752079182</v>
      </c>
      <c r="I23" s="73">
        <v>545615</v>
      </c>
      <c r="J23" s="73">
        <v>446292.54</v>
      </c>
      <c r="K23" s="48">
        <f t="shared" si="2"/>
        <v>81.79623727353537</v>
      </c>
      <c r="L23" s="47"/>
      <c r="M23" s="47"/>
      <c r="N23" s="47"/>
      <c r="O23" s="49"/>
      <c r="P23" s="49"/>
      <c r="Q23" s="48"/>
      <c r="R23" s="51"/>
      <c r="S23" s="51"/>
      <c r="T23" s="47"/>
      <c r="U23" s="75">
        <v>261400</v>
      </c>
      <c r="V23" s="75">
        <v>228412.66</v>
      </c>
      <c r="W23" s="48">
        <f t="shared" si="5"/>
        <v>87.38051262433054</v>
      </c>
      <c r="X23" s="49">
        <v>221503</v>
      </c>
      <c r="Y23" s="49">
        <v>185987.37</v>
      </c>
      <c r="Z23" s="50">
        <f t="shared" si="6"/>
        <v>83.96607269427501</v>
      </c>
      <c r="AD23" s="78"/>
    </row>
    <row r="24" spans="1:26" ht="37.5" customHeight="1" thickBot="1">
      <c r="A24" s="18"/>
      <c r="B24" s="79" t="s">
        <v>29</v>
      </c>
      <c r="C24" s="80">
        <f>SUM(C18:C23)</f>
        <v>8247599</v>
      </c>
      <c r="D24" s="81">
        <f>SUM(D18:D23)</f>
        <v>9330763.110000001</v>
      </c>
      <c r="E24" s="63">
        <f t="shared" si="0"/>
        <v>113.13308406482906</v>
      </c>
      <c r="F24" s="81">
        <f>SUM(F18:F23)</f>
        <v>9405697</v>
      </c>
      <c r="G24" s="81">
        <f>SUM(G18:G23)</f>
        <v>6827376.03</v>
      </c>
      <c r="H24" s="65">
        <f t="shared" si="1"/>
        <v>72.58766713407843</v>
      </c>
      <c r="I24" s="64">
        <f>SUM(I18:I23)</f>
        <v>4032343</v>
      </c>
      <c r="J24" s="64">
        <f>SUM(J18:J23)</f>
        <v>3190353.9000000004</v>
      </c>
      <c r="K24" s="65">
        <f t="shared" si="2"/>
        <v>79.1191101550637</v>
      </c>
      <c r="L24" s="64">
        <f>SUM(L18:L23)</f>
        <v>0</v>
      </c>
      <c r="M24" s="64">
        <f>SUM(M18:M23)</f>
        <v>0</v>
      </c>
      <c r="N24" s="64">
        <f>SUM(N18:N23)</f>
        <v>0</v>
      </c>
      <c r="O24" s="64">
        <f>SUM(O18:O23)</f>
        <v>1658465</v>
      </c>
      <c r="P24" s="64">
        <f>SUM(P18:P23)</f>
        <v>1361251.98</v>
      </c>
      <c r="Q24" s="65">
        <f>P24/O24*100</f>
        <v>82.07902970517918</v>
      </c>
      <c r="R24" s="64"/>
      <c r="S24" s="64"/>
      <c r="T24" s="64"/>
      <c r="U24" s="64">
        <f>SUM(U18:U23)</f>
        <v>1647184</v>
      </c>
      <c r="V24" s="64">
        <f>SUM(V18:V23)</f>
        <v>1184568.73</v>
      </c>
      <c r="W24" s="65">
        <f t="shared" si="5"/>
        <v>71.91477879823991</v>
      </c>
      <c r="X24" s="64">
        <f>SUM(X18:X23)</f>
        <v>1371641</v>
      </c>
      <c r="Y24" s="64">
        <f>SUM(Y18:Y23)</f>
        <v>1000219.7000000001</v>
      </c>
      <c r="Z24" s="66">
        <f t="shared" si="6"/>
        <v>72.9213912386696</v>
      </c>
    </row>
    <row r="25" spans="1:26" ht="22.5" customHeight="1" thickBot="1">
      <c r="A25" s="18"/>
      <c r="B25" s="82" t="s">
        <v>30</v>
      </c>
      <c r="C25" s="83">
        <f>C10+C17+C24</f>
        <v>66705199</v>
      </c>
      <c r="D25" s="84">
        <f>D10+D17+D24</f>
        <v>70332764.62</v>
      </c>
      <c r="E25" s="85">
        <f t="shared" si="0"/>
        <v>105.43820522895075</v>
      </c>
      <c r="F25" s="86">
        <f>F10+F17+F24</f>
        <v>73246974</v>
      </c>
      <c r="G25" s="87">
        <f>G10+G17+G24</f>
        <v>53247904.06999999</v>
      </c>
      <c r="H25" s="85">
        <f t="shared" si="1"/>
        <v>72.69638752585192</v>
      </c>
      <c r="I25" s="87">
        <f>I10+I17+I24</f>
        <v>17797643</v>
      </c>
      <c r="J25" s="87">
        <f>J10+J17+J24</f>
        <v>13861320.38</v>
      </c>
      <c r="K25" s="85">
        <f t="shared" si="2"/>
        <v>77.88289932548935</v>
      </c>
      <c r="L25" s="87">
        <f>L10+L17+L24</f>
        <v>571985</v>
      </c>
      <c r="M25" s="87">
        <f>M10+M17+M24</f>
        <v>424621.17</v>
      </c>
      <c r="N25" s="85">
        <f>N10+N17+N24</f>
        <v>74.23641703890837</v>
      </c>
      <c r="O25" s="87">
        <f>O10+O17+O24</f>
        <v>23221610</v>
      </c>
      <c r="P25" s="87">
        <f>P10+P17+P24</f>
        <v>18619738.95</v>
      </c>
      <c r="Q25" s="85">
        <f>P25/O25*100</f>
        <v>80.18280795345369</v>
      </c>
      <c r="R25" s="87"/>
      <c r="S25" s="87"/>
      <c r="T25" s="86"/>
      <c r="U25" s="87">
        <f>U10+U17+U24</f>
        <v>19843354</v>
      </c>
      <c r="V25" s="87">
        <f>V10+V17+V24</f>
        <v>13759967.370000001</v>
      </c>
      <c r="W25" s="85">
        <f t="shared" si="5"/>
        <v>69.34295165020995</v>
      </c>
      <c r="X25" s="87">
        <f>X10+X17+X24</f>
        <v>4758384</v>
      </c>
      <c r="Y25" s="87">
        <f>Y10+Y17+Y24</f>
        <v>3509748.7600000002</v>
      </c>
      <c r="Z25" s="88">
        <f t="shared" si="6"/>
        <v>73.75925860544253</v>
      </c>
    </row>
    <row r="26" spans="1:26" ht="28.5" customHeight="1" thickBot="1">
      <c r="A26" s="60"/>
      <c r="B26" s="89" t="s">
        <v>31</v>
      </c>
      <c r="C26" s="89">
        <v>296667525</v>
      </c>
      <c r="D26" s="89">
        <v>299149759</v>
      </c>
      <c r="E26" s="90">
        <f t="shared" si="0"/>
        <v>100.83670566908192</v>
      </c>
      <c r="F26" s="91">
        <v>318140766.00000006</v>
      </c>
      <c r="G26" s="91">
        <v>267315404.4900001</v>
      </c>
      <c r="H26" s="90">
        <f t="shared" si="1"/>
        <v>84.02425374496019</v>
      </c>
      <c r="I26" s="92">
        <v>2746325</v>
      </c>
      <c r="J26" s="92">
        <v>1984595.98</v>
      </c>
      <c r="K26" s="90">
        <f t="shared" si="2"/>
        <v>72.26369712251828</v>
      </c>
      <c r="L26" s="93"/>
      <c r="M26" s="91"/>
      <c r="N26" s="90"/>
      <c r="O26" s="93">
        <v>114747269</v>
      </c>
      <c r="P26" s="92">
        <v>79359940.44000001</v>
      </c>
      <c r="Q26" s="90">
        <f>P26/O26*100</f>
        <v>69.16063548318525</v>
      </c>
      <c r="R26" s="93">
        <v>33272220</v>
      </c>
      <c r="S26" s="92">
        <v>29017261.87</v>
      </c>
      <c r="T26" s="90">
        <f>S26/R26*100</f>
        <v>87.21167950320117</v>
      </c>
      <c r="U26" s="93"/>
      <c r="V26" s="92"/>
      <c r="W26" s="48"/>
      <c r="X26" s="93">
        <v>6566756</v>
      </c>
      <c r="Y26" s="92">
        <v>5037530.08</v>
      </c>
      <c r="Z26" s="94">
        <f t="shared" si="6"/>
        <v>76.71261243755669</v>
      </c>
    </row>
    <row r="27" spans="1:26" ht="24.75" customHeight="1" thickBot="1">
      <c r="A27" s="35"/>
      <c r="B27" s="95" t="s">
        <v>32</v>
      </c>
      <c r="C27" s="96">
        <f>C25+C26</f>
        <v>363372724</v>
      </c>
      <c r="D27" s="97">
        <f>D25+D26</f>
        <v>369482523.62</v>
      </c>
      <c r="E27" s="98">
        <f t="shared" si="0"/>
        <v>101.68141393573613</v>
      </c>
      <c r="F27" s="96">
        <f>F25+F26</f>
        <v>391387740.00000006</v>
      </c>
      <c r="G27" s="96">
        <f>G25+G26</f>
        <v>320563308.56000006</v>
      </c>
      <c r="H27" s="98">
        <f t="shared" si="1"/>
        <v>81.90427951575592</v>
      </c>
      <c r="I27" s="99">
        <f>I25+I26</f>
        <v>20543968</v>
      </c>
      <c r="J27" s="99">
        <f>J25+J26</f>
        <v>15845916.360000001</v>
      </c>
      <c r="K27" s="100">
        <f t="shared" si="2"/>
        <v>77.1317223624959</v>
      </c>
      <c r="L27" s="101">
        <f>L25+L26</f>
        <v>571985</v>
      </c>
      <c r="M27" s="101">
        <f>M25+M26</f>
        <v>424621.17</v>
      </c>
      <c r="N27" s="100">
        <f>N25+N26</f>
        <v>74.23641703890837</v>
      </c>
      <c r="O27" s="101">
        <f>O25+O26</f>
        <v>137968879</v>
      </c>
      <c r="P27" s="101">
        <f>P25+P26</f>
        <v>97979679.39000002</v>
      </c>
      <c r="Q27" s="100">
        <f>P27/O27*100</f>
        <v>71.01578276214016</v>
      </c>
      <c r="R27" s="101">
        <f>R25+R26</f>
        <v>33272220</v>
      </c>
      <c r="S27" s="101">
        <f>S25+S26</f>
        <v>29017261.87</v>
      </c>
      <c r="T27" s="100">
        <f>S27/R27*100</f>
        <v>87.21167950320117</v>
      </c>
      <c r="U27" s="101">
        <f>U25+U26</f>
        <v>19843354</v>
      </c>
      <c r="V27" s="101">
        <f>V25+V26</f>
        <v>13759967.370000001</v>
      </c>
      <c r="W27" s="100">
        <f>V27/U27*100</f>
        <v>69.34295165020995</v>
      </c>
      <c r="X27" s="101">
        <f>X25+X26</f>
        <v>11325140</v>
      </c>
      <c r="Y27" s="101">
        <f>Y25+Y26</f>
        <v>8547278.84</v>
      </c>
      <c r="Z27" s="102">
        <f t="shared" si="6"/>
        <v>75.47172785501989</v>
      </c>
    </row>
    <row r="28" spans="6:39" ht="26.25" customHeight="1">
      <c r="F28" s="103"/>
      <c r="G28" s="103"/>
      <c r="H28" s="103"/>
      <c r="I28" s="104"/>
      <c r="J28" s="105"/>
      <c r="K28" s="104"/>
      <c r="L28" s="104"/>
      <c r="M28" s="104"/>
      <c r="N28" s="104"/>
      <c r="O28" s="104"/>
      <c r="P28" s="105"/>
      <c r="Q28" s="104"/>
      <c r="R28" s="104"/>
      <c r="S28" s="105"/>
      <c r="T28" s="104"/>
      <c r="U28" s="104"/>
      <c r="V28" s="104"/>
      <c r="W28" s="104"/>
      <c r="X28" s="104"/>
      <c r="Y28" s="105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</row>
  </sheetData>
  <sheetProtection/>
  <mergeCells count="11">
    <mergeCell ref="L8:N8"/>
    <mergeCell ref="B5:Z5"/>
    <mergeCell ref="O8:Q8"/>
    <mergeCell ref="R8:T8"/>
    <mergeCell ref="X8:Z8"/>
    <mergeCell ref="U8:W8"/>
    <mergeCell ref="I7:Z7"/>
    <mergeCell ref="F7:H8"/>
    <mergeCell ref="C7:E8"/>
    <mergeCell ref="B8:B9"/>
    <mergeCell ref="I8:K8"/>
  </mergeCells>
  <printOptions/>
  <pageMargins left="0" right="0" top="0.1968503937007874" bottom="0.1968503937007874" header="0.5118110236220472" footer="0.5118110236220472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iasadmin</dc:creator>
  <cp:keywords/>
  <dc:description/>
  <cp:lastModifiedBy>iasadmin</cp:lastModifiedBy>
  <cp:lastPrinted>2019-05-27T07:43:27Z</cp:lastPrinted>
  <dcterms:created xsi:type="dcterms:W3CDTF">2019-05-27T07:42:53Z</dcterms:created>
  <dcterms:modified xsi:type="dcterms:W3CDTF">2019-05-27T07:44:13Z</dcterms:modified>
  <cp:category/>
  <cp:version/>
  <cp:contentType/>
  <cp:contentStatus/>
</cp:coreProperties>
</file>