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<sst xmlns="http://schemas.openxmlformats.org/spreadsheetml/2006/main" count="55" uniqueCount="36">
  <si>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27.11.2017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</si>
  <si>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</si>
  <si>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</si>
  <si>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</si>
  <si>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</si>
  <si>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</si>
  <si>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</si>
  <si>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</si>
  <si>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</si>
  <si>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</si>
  <si>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</si>
  <si>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січень-листопад</t>
  </si>
  <si>
    <t>виконання по доходах за січень-листопад</t>
  </si>
  <si>
    <t>%</t>
  </si>
  <si>
    <t>затерджено з урахуванням змін на 
січень-литсопад</t>
  </si>
  <si>
    <t>касові видатки  за січень-листопад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</si>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</sst>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35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4" fillId="0" borderId="16" xfId="334" applyFont="1" applyBorder="1">
      <alignment/>
      <protection/>
    </xf>
    <xf numFmtId="1" fontId="4" fillId="0" borderId="18" xfId="334" applyNumberFormat="1" applyFont="1" applyBorder="1">
      <alignment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40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8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4" fillId="0" borderId="17" xfId="333" applyNumberForma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7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0" fontId="4" fillId="0" borderId="37" xfId="334" applyFont="1" applyBorder="1">
      <alignment/>
      <protection/>
    </xf>
    <xf numFmtId="1" fontId="4" fillId="0" borderId="38" xfId="334" applyNumberFormat="1" applyFont="1" applyBorder="1">
      <alignment/>
      <protection/>
    </xf>
    <xf numFmtId="172" fontId="6" fillId="0" borderId="39" xfId="0" applyNumberFormat="1" applyFont="1" applyFill="1" applyBorder="1" applyAlignment="1">
      <alignment vertical="center"/>
    </xf>
    <xf numFmtId="174" fontId="4" fillId="0" borderId="40" xfId="340" applyNumberFormat="1" applyFont="1" applyBorder="1" applyAlignment="1">
      <alignment vertical="center" wrapText="1"/>
      <protection/>
    </xf>
    <xf numFmtId="172" fontId="6" fillId="0" borderId="40" xfId="0" applyNumberFormat="1" applyFont="1" applyFill="1" applyBorder="1" applyAlignment="1">
      <alignment vertical="center"/>
    </xf>
    <xf numFmtId="174" fontId="4" fillId="0" borderId="40" xfId="338" applyNumberFormat="1" applyFont="1" applyBorder="1" applyAlignment="1">
      <alignment vertical="center" wrapText="1"/>
      <protection/>
    </xf>
    <xf numFmtId="1" fontId="4" fillId="0" borderId="40" xfId="337" applyNumberFormat="1" applyFont="1" applyFill="1" applyBorder="1" applyAlignment="1">
      <alignment vertical="center" wrapText="1"/>
      <protection/>
    </xf>
    <xf numFmtId="174" fontId="0" fillId="0" borderId="40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0" fontId="4" fillId="0" borderId="42" xfId="334" applyFont="1" applyBorder="1">
      <alignment/>
      <protection/>
    </xf>
    <xf numFmtId="1" fontId="4" fillId="0" borderId="43" xfId="334" applyNumberFormat="1" applyFont="1" applyBorder="1">
      <alignment/>
      <protection/>
    </xf>
    <xf numFmtId="172" fontId="6" fillId="0" borderId="44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7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3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9" applyNumberFormat="1" applyFont="1" applyFill="1" applyBorder="1" applyAlignment="1">
      <alignment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4" fontId="4" fillId="0" borderId="48" xfId="338" applyNumberFormat="1" applyFont="1" applyBorder="1" applyAlignment="1">
      <alignment vertical="center" wrapText="1"/>
      <protection/>
    </xf>
    <xf numFmtId="1" fontId="0" fillId="0" borderId="47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" fontId="4" fillId="0" borderId="47" xfId="337" applyNumberFormat="1" applyFont="1" applyFill="1" applyBorder="1" applyAlignment="1">
      <alignment vertical="center" wrapText="1"/>
      <protection/>
    </xf>
    <xf numFmtId="174" fontId="0" fillId="0" borderId="47" xfId="0" applyNumberFormat="1" applyFont="1" applyFill="1" applyBorder="1" applyAlignment="1">
      <alignment vertical="center" wrapText="1"/>
    </xf>
    <xf numFmtId="172" fontId="6" fillId="0" borderId="49" xfId="0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5" applyBorder="1">
      <alignment/>
      <protection/>
    </xf>
    <xf numFmtId="172" fontId="6" fillId="0" borderId="51" xfId="0" applyNumberFormat="1" applyFont="1" applyFill="1" applyBorder="1" applyAlignment="1">
      <alignment vertical="center"/>
    </xf>
    <xf numFmtId="174" fontId="4" fillId="0" borderId="24" xfId="338" applyNumberFormat="1" applyFont="1" applyBorder="1" applyAlignment="1">
      <alignment vertical="center" wrapText="1"/>
      <protection/>
    </xf>
    <xf numFmtId="14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" fontId="0" fillId="0" borderId="40" xfId="0" applyNumberFormat="1" applyFont="1" applyFill="1" applyBorder="1" applyAlignment="1">
      <alignment vertical="center"/>
    </xf>
    <xf numFmtId="174" fontId="0" fillId="0" borderId="40" xfId="0" applyNumberFormat="1" applyFont="1" applyFill="1" applyBorder="1" applyAlignment="1">
      <alignment vertical="center" wrapText="1"/>
    </xf>
    <xf numFmtId="1" fontId="0" fillId="0" borderId="40" xfId="0" applyNumberFormat="1" applyFont="1" applyFill="1" applyBorder="1" applyAlignment="1">
      <alignment vertical="center" wrapText="1"/>
    </xf>
    <xf numFmtId="172" fontId="6" fillId="0" borderId="52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3" xfId="0" applyNumberFormat="1" applyFont="1" applyFill="1" applyBorder="1" applyAlignment="1">
      <alignment vertical="center"/>
    </xf>
    <xf numFmtId="14" fontId="0" fillId="0" borderId="47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horizontal="center"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58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42" xfId="336" applyFont="1" applyBorder="1">
      <alignment/>
      <protection/>
    </xf>
    <xf numFmtId="1" fontId="4" fillId="0" borderId="43" xfId="336" applyNumberFormat="1" applyFont="1" applyBorder="1">
      <alignment/>
      <protection/>
    </xf>
    <xf numFmtId="172" fontId="6" fillId="0" borderId="12" xfId="0" applyNumberFormat="1" applyFont="1" applyFill="1" applyBorder="1" applyAlignment="1">
      <alignment vertical="center"/>
    </xf>
    <xf numFmtId="174" fontId="8" fillId="0" borderId="47" xfId="340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7" xfId="338" applyNumberFormat="1" applyFont="1" applyBorder="1" applyAlignment="1">
      <alignment vertical="center" wrapText="1"/>
      <protection/>
    </xf>
    <xf numFmtId="174" fontId="6" fillId="0" borderId="56" xfId="0" applyNumberFormat="1" applyFont="1" applyFill="1" applyBorder="1" applyAlignment="1">
      <alignment vertical="center"/>
    </xf>
    <xf numFmtId="1" fontId="8" fillId="0" borderId="56" xfId="337" applyNumberFormat="1" applyFont="1" applyFill="1" applyBorder="1" applyAlignment="1">
      <alignment vertical="center" wrapText="1"/>
      <protection/>
    </xf>
    <xf numFmtId="172" fontId="6" fillId="0" borderId="56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доходи 11 08 2017" xfId="334"/>
    <cellStyle name="Обычный_доходи 20 10 2017" xfId="335"/>
    <cellStyle name="Обычный_доходи 24.04 2017" xfId="336"/>
    <cellStyle name="Обычный_жовтень касові" xfId="337"/>
    <cellStyle name="Обычный_Книга1" xfId="338"/>
    <cellStyle name="Обычный_КФК" xfId="339"/>
    <cellStyle name="Обычный_щопонеділка" xfId="340"/>
    <cellStyle name="Followed Hyperlink" xfId="341"/>
    <cellStyle name="Плохой" xfId="342"/>
    <cellStyle name="Пояснение" xfId="343"/>
    <cellStyle name="Примечание" xfId="344"/>
    <cellStyle name="Percent" xfId="345"/>
    <cellStyle name="Связанная ячейка" xfId="346"/>
    <cellStyle name="Текст предупреждения" xfId="347"/>
    <cellStyle name="Comma" xfId="348"/>
    <cellStyle name="Comma [0]" xfId="349"/>
    <cellStyle name="Хороший" xfId="3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43066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4" t="s">
        <v>15</v>
      </c>
      <c r="H9" s="35" t="s">
        <v>13</v>
      </c>
      <c r="I9" s="33" t="s">
        <v>14</v>
      </c>
      <c r="J9" s="34" t="s">
        <v>15</v>
      </c>
      <c r="K9" s="36" t="s">
        <v>13</v>
      </c>
      <c r="L9" s="33" t="s">
        <v>14</v>
      </c>
      <c r="M9" s="34" t="s">
        <v>15</v>
      </c>
      <c r="N9" s="36" t="s">
        <v>13</v>
      </c>
      <c r="O9" s="33" t="s">
        <v>14</v>
      </c>
      <c r="P9" s="34" t="s">
        <v>15</v>
      </c>
      <c r="Q9" s="36" t="s">
        <v>13</v>
      </c>
      <c r="R9" s="33" t="s">
        <v>14</v>
      </c>
      <c r="S9" s="34" t="s">
        <v>15</v>
      </c>
      <c r="T9" s="36" t="s">
        <v>13</v>
      </c>
      <c r="U9" s="33" t="s">
        <v>14</v>
      </c>
      <c r="V9" s="34" t="s">
        <v>15</v>
      </c>
      <c r="W9" s="36" t="s">
        <v>13</v>
      </c>
      <c r="X9" s="33" t="s">
        <v>14</v>
      </c>
      <c r="Y9" s="34" t="s">
        <v>15</v>
      </c>
      <c r="Z9" s="37" t="s">
        <v>13</v>
      </c>
    </row>
    <row r="10" spans="1:26" ht="42.75" customHeight="1" thickBot="1">
      <c r="A10" s="38"/>
      <c r="B10" s="39" t="s">
        <v>16</v>
      </c>
      <c r="C10" s="40">
        <v>45443379</v>
      </c>
      <c r="D10" s="41">
        <v>47232552.89</v>
      </c>
      <c r="E10" s="42">
        <f aca="true" t="shared" si="0" ref="E10:E29">D10/C10*100</f>
        <v>103.93714976608584</v>
      </c>
      <c r="F10" s="43">
        <v>42097979</v>
      </c>
      <c r="G10" s="43">
        <v>35036721.92000001</v>
      </c>
      <c r="H10" s="44">
        <f aca="true" t="shared" si="1" ref="H10:H29">G10/F10*100</f>
        <v>83.22661265995693</v>
      </c>
      <c r="I10" s="45">
        <v>6293079</v>
      </c>
      <c r="J10" s="45">
        <v>4312133.16</v>
      </c>
      <c r="K10" s="46">
        <f aca="true" t="shared" si="2" ref="K10:K29">J10/I10*100</f>
        <v>68.52183422455049</v>
      </c>
      <c r="L10" s="47"/>
      <c r="M10" s="48"/>
      <c r="N10" s="49"/>
      <c r="O10" s="50">
        <v>15804107</v>
      </c>
      <c r="P10" s="50">
        <v>12715786.31</v>
      </c>
      <c r="Q10" s="51">
        <f aca="true" t="shared" si="3" ref="Q10:Q15">P10/O10*100</f>
        <v>80.45874600823699</v>
      </c>
      <c r="R10" s="52"/>
      <c r="S10" s="52"/>
      <c r="T10" s="46"/>
      <c r="U10" s="53">
        <v>16990093</v>
      </c>
      <c r="V10" s="53">
        <v>16119501.95</v>
      </c>
      <c r="W10" s="46">
        <f aca="true" t="shared" si="4" ref="W10:W18">V10/U10*100</f>
        <v>94.8758900260287</v>
      </c>
      <c r="X10" s="53"/>
      <c r="Y10" s="53"/>
      <c r="Z10" s="54"/>
    </row>
    <row r="11" spans="1:26" ht="39.75" customHeight="1">
      <c r="A11" s="18"/>
      <c r="B11" s="55" t="s">
        <v>17</v>
      </c>
      <c r="C11" s="56">
        <v>7163955</v>
      </c>
      <c r="D11" s="57">
        <v>8353208.98</v>
      </c>
      <c r="E11" s="58">
        <f t="shared" si="0"/>
        <v>116.6005227559358</v>
      </c>
      <c r="F11" s="59">
        <v>7252855</v>
      </c>
      <c r="G11" s="59">
        <v>6582593.349999999</v>
      </c>
      <c r="H11" s="60">
        <f t="shared" si="1"/>
        <v>90.7586509036786</v>
      </c>
      <c r="I11" s="61">
        <v>2031203</v>
      </c>
      <c r="J11" s="61">
        <v>1887707.48</v>
      </c>
      <c r="K11" s="60">
        <f t="shared" si="2"/>
        <v>92.9354417062204</v>
      </c>
      <c r="L11" s="62"/>
      <c r="M11" s="62"/>
      <c r="N11" s="60"/>
      <c r="O11" s="62">
        <v>2329673</v>
      </c>
      <c r="P11" s="62">
        <v>2119559.87</v>
      </c>
      <c r="Q11" s="60">
        <f t="shared" si="3"/>
        <v>90.98100334252919</v>
      </c>
      <c r="R11" s="63"/>
      <c r="S11" s="63"/>
      <c r="T11" s="60"/>
      <c r="U11" s="62">
        <v>1942320</v>
      </c>
      <c r="V11" s="62">
        <v>1721899.39</v>
      </c>
      <c r="W11" s="60">
        <f t="shared" si="4"/>
        <v>88.65168406853658</v>
      </c>
      <c r="X11" s="62">
        <v>795432</v>
      </c>
      <c r="Y11" s="62">
        <v>728767.19</v>
      </c>
      <c r="Z11" s="64">
        <f>Y11/X11*100</f>
        <v>91.61904348831828</v>
      </c>
    </row>
    <row r="12" spans="1:26" ht="25.5">
      <c r="A12" s="18"/>
      <c r="B12" s="65" t="s">
        <v>18</v>
      </c>
      <c r="C12" s="66">
        <v>8189857</v>
      </c>
      <c r="D12" s="67">
        <v>9594780.24</v>
      </c>
      <c r="E12" s="68">
        <f t="shared" si="0"/>
        <v>117.15442943631373</v>
      </c>
      <c r="F12" s="59">
        <v>7632314</v>
      </c>
      <c r="G12" s="59">
        <v>4839025.84</v>
      </c>
      <c r="H12" s="69">
        <f t="shared" si="1"/>
        <v>63.40181811178104</v>
      </c>
      <c r="I12" s="61">
        <v>1771957</v>
      </c>
      <c r="J12" s="61">
        <v>1564691.61</v>
      </c>
      <c r="K12" s="69">
        <f t="shared" si="2"/>
        <v>88.30302371897287</v>
      </c>
      <c r="L12" s="70"/>
      <c r="M12" s="70"/>
      <c r="N12" s="69"/>
      <c r="O12" s="71">
        <v>2027515</v>
      </c>
      <c r="P12" s="71">
        <v>1612721.92</v>
      </c>
      <c r="Q12" s="69">
        <f t="shared" si="3"/>
        <v>79.54179969075444</v>
      </c>
      <c r="R12" s="72"/>
      <c r="S12" s="72"/>
      <c r="T12" s="69"/>
      <c r="U12" s="71">
        <v>1942109</v>
      </c>
      <c r="V12" s="71">
        <v>761541.4</v>
      </c>
      <c r="W12" s="69">
        <f t="shared" si="4"/>
        <v>39.212083358864</v>
      </c>
      <c r="X12" s="71">
        <v>842955</v>
      </c>
      <c r="Y12" s="71">
        <v>543036.7</v>
      </c>
      <c r="Z12" s="73">
        <f>Y12/X12*100</f>
        <v>64.4206037095693</v>
      </c>
    </row>
    <row r="13" spans="1:26" ht="25.5">
      <c r="A13" s="18"/>
      <c r="B13" s="65" t="s">
        <v>19</v>
      </c>
      <c r="C13" s="66">
        <v>16844493</v>
      </c>
      <c r="D13" s="67">
        <v>17009656.770000003</v>
      </c>
      <c r="E13" s="68">
        <f t="shared" si="0"/>
        <v>100.98052087409222</v>
      </c>
      <c r="F13" s="59">
        <v>15280044</v>
      </c>
      <c r="G13" s="59">
        <v>13856333.639999999</v>
      </c>
      <c r="H13" s="69">
        <f t="shared" si="1"/>
        <v>90.68255065234105</v>
      </c>
      <c r="I13" s="61">
        <v>2892350</v>
      </c>
      <c r="J13" s="61">
        <v>2618456.29</v>
      </c>
      <c r="K13" s="69">
        <f t="shared" si="2"/>
        <v>90.5304091828444</v>
      </c>
      <c r="L13" s="74"/>
      <c r="M13" s="74"/>
      <c r="N13" s="69"/>
      <c r="O13" s="71">
        <v>3921972</v>
      </c>
      <c r="P13" s="71">
        <v>3376605.67</v>
      </c>
      <c r="Q13" s="69">
        <f t="shared" si="3"/>
        <v>86.0945888955862</v>
      </c>
      <c r="R13" s="72"/>
      <c r="S13" s="72"/>
      <c r="T13" s="69"/>
      <c r="U13" s="71">
        <v>7649892</v>
      </c>
      <c r="V13" s="71">
        <v>7066700.51</v>
      </c>
      <c r="W13" s="69">
        <f t="shared" si="4"/>
        <v>92.37647420381883</v>
      </c>
      <c r="X13" s="71"/>
      <c r="Y13" s="71"/>
      <c r="Z13" s="73"/>
    </row>
    <row r="14" spans="1:26" ht="25.5">
      <c r="A14" s="18"/>
      <c r="B14" s="65" t="s">
        <v>20</v>
      </c>
      <c r="C14" s="66">
        <v>10583378</v>
      </c>
      <c r="D14" s="67">
        <v>12820341.530000001</v>
      </c>
      <c r="E14" s="68">
        <f t="shared" si="0"/>
        <v>121.13657406926221</v>
      </c>
      <c r="F14" s="59">
        <v>11081183</v>
      </c>
      <c r="G14" s="59">
        <v>9155107.41</v>
      </c>
      <c r="H14" s="69">
        <f t="shared" si="1"/>
        <v>82.61850210397212</v>
      </c>
      <c r="I14" s="61">
        <v>2106430</v>
      </c>
      <c r="J14" s="61">
        <v>1992813.11</v>
      </c>
      <c r="K14" s="69">
        <f t="shared" si="2"/>
        <v>94.60618724571907</v>
      </c>
      <c r="L14" s="75">
        <v>708210</v>
      </c>
      <c r="M14" s="75">
        <v>647886.6</v>
      </c>
      <c r="N14" s="69">
        <f>M14/L14*100</f>
        <v>91.48227220739611</v>
      </c>
      <c r="O14" s="71">
        <v>4190815</v>
      </c>
      <c r="P14" s="71">
        <v>3657842</v>
      </c>
      <c r="Q14" s="69">
        <f t="shared" si="3"/>
        <v>87.2823543869152</v>
      </c>
      <c r="R14" s="72"/>
      <c r="S14" s="72"/>
      <c r="T14" s="69"/>
      <c r="U14" s="71">
        <v>2951224</v>
      </c>
      <c r="V14" s="71">
        <v>1959659.47</v>
      </c>
      <c r="W14" s="69">
        <f t="shared" si="4"/>
        <v>66.4015835463523</v>
      </c>
      <c r="X14" s="71">
        <v>967272</v>
      </c>
      <c r="Y14" s="71">
        <v>778481.3</v>
      </c>
      <c r="Z14" s="73">
        <f>Y14/X14*100</f>
        <v>80.48214979860887</v>
      </c>
    </row>
    <row r="15" spans="1:26" ht="25.5">
      <c r="A15" s="18"/>
      <c r="B15" s="65" t="s">
        <v>21</v>
      </c>
      <c r="C15" s="66">
        <v>2767969</v>
      </c>
      <c r="D15" s="67">
        <v>2889376.14</v>
      </c>
      <c r="E15" s="68">
        <f t="shared" si="0"/>
        <v>104.38614522055703</v>
      </c>
      <c r="F15" s="59">
        <v>2806259</v>
      </c>
      <c r="G15" s="59">
        <v>2434383.23</v>
      </c>
      <c r="H15" s="69">
        <f t="shared" si="1"/>
        <v>86.74834468236895</v>
      </c>
      <c r="I15" s="61">
        <v>705710</v>
      </c>
      <c r="J15" s="61">
        <v>594221.7</v>
      </c>
      <c r="K15" s="69">
        <f t="shared" si="2"/>
        <v>84.20196681356363</v>
      </c>
      <c r="L15" s="76"/>
      <c r="M15" s="77"/>
      <c r="N15" s="78"/>
      <c r="O15" s="71">
        <v>1403698</v>
      </c>
      <c r="P15" s="71">
        <v>1274552.88</v>
      </c>
      <c r="Q15" s="69">
        <f t="shared" si="3"/>
        <v>90.79965063710284</v>
      </c>
      <c r="R15" s="72"/>
      <c r="S15" s="72"/>
      <c r="T15" s="69"/>
      <c r="U15" s="71">
        <v>92738</v>
      </c>
      <c r="V15" s="71">
        <v>65503.41</v>
      </c>
      <c r="W15" s="69">
        <f t="shared" si="4"/>
        <v>70.63276111194979</v>
      </c>
      <c r="X15" s="71">
        <v>389613</v>
      </c>
      <c r="Y15" s="71">
        <v>286014.07</v>
      </c>
      <c r="Z15" s="73">
        <f>Y15/X15*100</f>
        <v>73.40978612109966</v>
      </c>
    </row>
    <row r="16" spans="1:26" ht="25.5">
      <c r="A16" s="18"/>
      <c r="B16" s="65" t="s">
        <v>22</v>
      </c>
      <c r="C16" s="66">
        <v>2963020</v>
      </c>
      <c r="D16" s="67">
        <v>3526986.74</v>
      </c>
      <c r="E16" s="68">
        <f t="shared" si="0"/>
        <v>119.03351107991172</v>
      </c>
      <c r="F16" s="59">
        <v>3089019</v>
      </c>
      <c r="G16" s="59">
        <v>2460299.38</v>
      </c>
      <c r="H16" s="69">
        <f t="shared" si="1"/>
        <v>79.6466250288522</v>
      </c>
      <c r="I16" s="61">
        <v>1208906</v>
      </c>
      <c r="J16" s="61">
        <v>891242.08</v>
      </c>
      <c r="K16" s="69">
        <f t="shared" si="2"/>
        <v>73.72302561158601</v>
      </c>
      <c r="L16" s="76"/>
      <c r="M16" s="77"/>
      <c r="N16" s="79"/>
      <c r="O16" s="80"/>
      <c r="P16" s="80"/>
      <c r="Q16" s="69"/>
      <c r="R16" s="72"/>
      <c r="S16" s="72"/>
      <c r="T16" s="69"/>
      <c r="U16" s="71">
        <v>1214851</v>
      </c>
      <c r="V16" s="71">
        <v>1013729.23</v>
      </c>
      <c r="W16" s="69">
        <f t="shared" si="4"/>
        <v>83.44473766741764</v>
      </c>
      <c r="X16" s="71">
        <v>321915</v>
      </c>
      <c r="Y16" s="71">
        <v>253352.32</v>
      </c>
      <c r="Z16" s="73">
        <f>Y16/X16*100</f>
        <v>78.70161999285526</v>
      </c>
    </row>
    <row r="17" spans="1:26" ht="26.25" thickBot="1">
      <c r="A17" s="81"/>
      <c r="B17" s="82" t="s">
        <v>23</v>
      </c>
      <c r="C17" s="66">
        <v>28223362</v>
      </c>
      <c r="D17" s="67">
        <v>28644206.8</v>
      </c>
      <c r="E17" s="83">
        <f t="shared" si="0"/>
        <v>101.4911221420042</v>
      </c>
      <c r="F17" s="59">
        <v>23000824</v>
      </c>
      <c r="G17" s="59">
        <v>17749126.62</v>
      </c>
      <c r="H17" s="84">
        <f t="shared" si="1"/>
        <v>77.16735113489848</v>
      </c>
      <c r="I17" s="85">
        <v>4105375</v>
      </c>
      <c r="J17" s="85">
        <v>2705108.5</v>
      </c>
      <c r="K17" s="84">
        <f t="shared" si="2"/>
        <v>65.89187345857565</v>
      </c>
      <c r="L17" s="86"/>
      <c r="M17" s="87"/>
      <c r="N17" s="88"/>
      <c r="O17" s="89">
        <v>7424129</v>
      </c>
      <c r="P17" s="89">
        <v>6002802.000000001</v>
      </c>
      <c r="Q17" s="84">
        <f>P17/O17*100</f>
        <v>80.8553030261193</v>
      </c>
      <c r="R17" s="90"/>
      <c r="S17" s="90"/>
      <c r="T17" s="84"/>
      <c r="U17" s="89">
        <v>7357566</v>
      </c>
      <c r="V17" s="89">
        <v>6211242.369999999</v>
      </c>
      <c r="W17" s="84">
        <f t="shared" si="4"/>
        <v>84.4197982050042</v>
      </c>
      <c r="X17" s="89">
        <v>2323540</v>
      </c>
      <c r="Y17" s="89">
        <v>1533713.48</v>
      </c>
      <c r="Z17" s="91">
        <f>Y17/X17*100</f>
        <v>66.00762112982777</v>
      </c>
    </row>
    <row r="18" spans="1:26" ht="26.25" thickBot="1">
      <c r="A18" s="92"/>
      <c r="B18" s="93" t="s">
        <v>24</v>
      </c>
      <c r="C18" s="94">
        <f>SUM(C11:C17)</f>
        <v>76736034</v>
      </c>
      <c r="D18" s="95">
        <f>SUM(D11:D17)</f>
        <v>82838557.2</v>
      </c>
      <c r="E18" s="96">
        <f t="shared" si="0"/>
        <v>107.9526174104854</v>
      </c>
      <c r="F18" s="97">
        <f>SUM(F11:F17)</f>
        <v>70142498</v>
      </c>
      <c r="G18" s="97">
        <f>SUM(G11:G17)</f>
        <v>57076869.47</v>
      </c>
      <c r="H18" s="98">
        <f t="shared" si="1"/>
        <v>81.37273564166478</v>
      </c>
      <c r="I18" s="97">
        <f>SUM(I11:I17)</f>
        <v>14821931</v>
      </c>
      <c r="J18" s="97">
        <f>SUM(J11:J17)</f>
        <v>12254240.77</v>
      </c>
      <c r="K18" s="98">
        <f t="shared" si="2"/>
        <v>82.67641220297139</v>
      </c>
      <c r="L18" s="99">
        <f>SUM(L11:L17)</f>
        <v>708210</v>
      </c>
      <c r="M18" s="97">
        <f>SUM(M11:M17)</f>
        <v>647886.6</v>
      </c>
      <c r="N18" s="98">
        <f>M18/L18*100</f>
        <v>91.48227220739611</v>
      </c>
      <c r="O18" s="97">
        <f>SUM(O11:O17)</f>
        <v>21297802</v>
      </c>
      <c r="P18" s="97">
        <f>SUM(P11:P17)</f>
        <v>18044084.34</v>
      </c>
      <c r="Q18" s="98">
        <f>P18/O18*100</f>
        <v>84.72275373768618</v>
      </c>
      <c r="R18" s="100">
        <f>SUM(R11:R17)</f>
        <v>0</v>
      </c>
      <c r="S18" s="100">
        <f>SUM(S11:S17)</f>
        <v>0</v>
      </c>
      <c r="T18" s="98"/>
      <c r="U18" s="97">
        <f>SUM(U11:U17)</f>
        <v>23150700</v>
      </c>
      <c r="V18" s="97">
        <f>SUM(V11:V17)</f>
        <v>18800275.78</v>
      </c>
      <c r="W18" s="98">
        <f t="shared" si="4"/>
        <v>81.20823897333558</v>
      </c>
      <c r="X18" s="97">
        <f>SUM(X11:X17)</f>
        <v>5640727</v>
      </c>
      <c r="Y18" s="97">
        <f>SUM(Y11:Y17)</f>
        <v>4123365.0599999996</v>
      </c>
      <c r="Z18" s="54">
        <f>Y18/X18*100</f>
        <v>73.0998869471967</v>
      </c>
    </row>
    <row r="19" spans="1:26" ht="25.5">
      <c r="A19" s="18"/>
      <c r="B19" s="55" t="s">
        <v>25</v>
      </c>
      <c r="C19" s="101">
        <v>1182915</v>
      </c>
      <c r="D19" s="101">
        <v>1206608.01</v>
      </c>
      <c r="E19" s="102">
        <f t="shared" si="0"/>
        <v>102.00293427676546</v>
      </c>
      <c r="F19" s="75">
        <v>1163745</v>
      </c>
      <c r="G19" s="75">
        <v>954624.52</v>
      </c>
      <c r="H19" s="60">
        <f t="shared" si="1"/>
        <v>82.03038638189638</v>
      </c>
      <c r="I19" s="103">
        <v>778395</v>
      </c>
      <c r="J19" s="103">
        <v>697504.2</v>
      </c>
      <c r="K19" s="60">
        <f t="shared" si="2"/>
        <v>89.60800107914362</v>
      </c>
      <c r="L19" s="104"/>
      <c r="M19" s="105"/>
      <c r="N19" s="106"/>
      <c r="O19" s="107"/>
      <c r="P19" s="107"/>
      <c r="Q19" s="60"/>
      <c r="R19" s="108"/>
      <c r="S19" s="108"/>
      <c r="T19" s="60"/>
      <c r="U19" s="62">
        <v>100</v>
      </c>
      <c r="V19" s="62">
        <v>0</v>
      </c>
      <c r="W19" s="60"/>
      <c r="X19" s="109"/>
      <c r="Y19" s="109"/>
      <c r="Z19" s="64"/>
    </row>
    <row r="20" spans="1:26" ht="25.5">
      <c r="A20" s="18"/>
      <c r="B20" s="65" t="s">
        <v>26</v>
      </c>
      <c r="C20" s="101">
        <v>4666086</v>
      </c>
      <c r="D20" s="101">
        <v>4900657.83</v>
      </c>
      <c r="E20" s="110">
        <f t="shared" si="0"/>
        <v>105.0271647372123</v>
      </c>
      <c r="F20" s="75">
        <v>4892831</v>
      </c>
      <c r="G20" s="75">
        <v>4454901.18</v>
      </c>
      <c r="H20" s="69">
        <f t="shared" si="1"/>
        <v>91.04956169546833</v>
      </c>
      <c r="I20" s="103">
        <v>1050800</v>
      </c>
      <c r="J20" s="103">
        <v>945011.73</v>
      </c>
      <c r="K20" s="69">
        <f t="shared" si="2"/>
        <v>89.9325970688999</v>
      </c>
      <c r="L20" s="111"/>
      <c r="M20" s="77"/>
      <c r="N20" s="79"/>
      <c r="O20" s="71">
        <v>2321661</v>
      </c>
      <c r="P20" s="71">
        <v>2136251.29</v>
      </c>
      <c r="Q20" s="69">
        <f>P20/O20*100</f>
        <v>92.01391977554</v>
      </c>
      <c r="R20" s="72"/>
      <c r="S20" s="72"/>
      <c r="T20" s="69"/>
      <c r="U20" s="71">
        <v>617499</v>
      </c>
      <c r="V20" s="71">
        <v>576453.61</v>
      </c>
      <c r="W20" s="69">
        <f aca="true" t="shared" si="5" ref="W20:W27">V20/U20*100</f>
        <v>93.35296251491904</v>
      </c>
      <c r="X20" s="71">
        <v>664487</v>
      </c>
      <c r="Y20" s="71">
        <v>593115.5</v>
      </c>
      <c r="Z20" s="73">
        <f aca="true" t="shared" si="6" ref="Z20:Z29">Y20/X20*100</f>
        <v>89.25915781648098</v>
      </c>
    </row>
    <row r="21" spans="1:26" ht="25.5">
      <c r="A21" s="18"/>
      <c r="B21" s="65" t="s">
        <v>27</v>
      </c>
      <c r="C21" s="101">
        <v>889454</v>
      </c>
      <c r="D21" s="101">
        <v>1106444.91</v>
      </c>
      <c r="E21" s="110">
        <f t="shared" si="0"/>
        <v>124.39596763857377</v>
      </c>
      <c r="F21" s="75">
        <v>956066</v>
      </c>
      <c r="G21" s="75">
        <v>755810.55</v>
      </c>
      <c r="H21" s="69">
        <f t="shared" si="1"/>
        <v>79.05422324400199</v>
      </c>
      <c r="I21" s="103">
        <v>404572</v>
      </c>
      <c r="J21" s="103">
        <v>341901.98</v>
      </c>
      <c r="K21" s="69">
        <f t="shared" si="2"/>
        <v>84.50955083396774</v>
      </c>
      <c r="L21" s="111"/>
      <c r="M21" s="77"/>
      <c r="N21" s="79"/>
      <c r="O21" s="80"/>
      <c r="P21" s="80"/>
      <c r="Q21" s="69"/>
      <c r="R21" s="72"/>
      <c r="S21" s="72"/>
      <c r="T21" s="69"/>
      <c r="U21" s="71">
        <v>14180</v>
      </c>
      <c r="V21" s="71">
        <v>13918.21</v>
      </c>
      <c r="W21" s="69">
        <f t="shared" si="5"/>
        <v>98.15380818053596</v>
      </c>
      <c r="X21" s="71">
        <v>537314</v>
      </c>
      <c r="Y21" s="71">
        <v>399990.36</v>
      </c>
      <c r="Z21" s="73">
        <f t="shared" si="6"/>
        <v>74.44257175506314</v>
      </c>
    </row>
    <row r="22" spans="1:26" ht="25.5">
      <c r="A22" s="18"/>
      <c r="B22" s="65" t="s">
        <v>28</v>
      </c>
      <c r="C22" s="101">
        <v>2258077</v>
      </c>
      <c r="D22" s="101">
        <v>2679160.63</v>
      </c>
      <c r="E22" s="110">
        <f t="shared" si="0"/>
        <v>118.6478862324004</v>
      </c>
      <c r="F22" s="75">
        <v>2157028</v>
      </c>
      <c r="G22" s="75">
        <v>1733891.4</v>
      </c>
      <c r="H22" s="69">
        <f t="shared" si="1"/>
        <v>80.38335153739311</v>
      </c>
      <c r="I22" s="103">
        <v>870565</v>
      </c>
      <c r="J22" s="103">
        <v>683253.12</v>
      </c>
      <c r="K22" s="69">
        <f t="shared" si="2"/>
        <v>78.48387196820455</v>
      </c>
      <c r="L22" s="111"/>
      <c r="M22" s="77"/>
      <c r="N22" s="79"/>
      <c r="O22" s="71"/>
      <c r="P22" s="71"/>
      <c r="Q22" s="69"/>
      <c r="R22" s="72"/>
      <c r="S22" s="72"/>
      <c r="T22" s="69"/>
      <c r="U22" s="71">
        <v>744209</v>
      </c>
      <c r="V22" s="71">
        <v>689930.11</v>
      </c>
      <c r="W22" s="69">
        <f t="shared" si="5"/>
        <v>92.70649911516792</v>
      </c>
      <c r="X22" s="71">
        <v>457522</v>
      </c>
      <c r="Y22" s="71">
        <v>289316.39</v>
      </c>
      <c r="Z22" s="73">
        <f t="shared" si="6"/>
        <v>63.23551435777952</v>
      </c>
    </row>
    <row r="23" spans="1:26" ht="27.75" customHeight="1">
      <c r="A23" s="18"/>
      <c r="B23" s="65" t="s">
        <v>29</v>
      </c>
      <c r="C23" s="101">
        <v>3025608</v>
      </c>
      <c r="D23" s="101">
        <v>3339683.64</v>
      </c>
      <c r="E23" s="110">
        <f t="shared" si="0"/>
        <v>110.38057937445961</v>
      </c>
      <c r="F23" s="75">
        <v>3373688</v>
      </c>
      <c r="G23" s="75">
        <v>3012866.41</v>
      </c>
      <c r="H23" s="69">
        <f t="shared" si="1"/>
        <v>89.30483227850353</v>
      </c>
      <c r="I23" s="103">
        <v>1403519</v>
      </c>
      <c r="J23" s="103">
        <v>1258558.34</v>
      </c>
      <c r="K23" s="69">
        <f t="shared" si="2"/>
        <v>89.67162824300918</v>
      </c>
      <c r="L23" s="111"/>
      <c r="M23" s="77"/>
      <c r="N23" s="79"/>
      <c r="O23" s="71"/>
      <c r="P23" s="71"/>
      <c r="Q23" s="69"/>
      <c r="R23" s="72"/>
      <c r="S23" s="72"/>
      <c r="T23" s="69"/>
      <c r="U23" s="71">
        <v>1435136</v>
      </c>
      <c r="V23" s="71">
        <v>1322824.13</v>
      </c>
      <c r="W23" s="69">
        <f t="shared" si="5"/>
        <v>92.17413053536389</v>
      </c>
      <c r="X23" s="71">
        <v>424733</v>
      </c>
      <c r="Y23" s="71">
        <v>350022.32</v>
      </c>
      <c r="Z23" s="73">
        <f t="shared" si="6"/>
        <v>82.40996579027295</v>
      </c>
    </row>
    <row r="24" spans="1:30" ht="25.5">
      <c r="A24" s="18"/>
      <c r="B24" s="65" t="s">
        <v>30</v>
      </c>
      <c r="C24" s="101">
        <v>1728203</v>
      </c>
      <c r="D24" s="101">
        <v>1854294.91</v>
      </c>
      <c r="E24" s="110">
        <f t="shared" si="0"/>
        <v>107.29612840621155</v>
      </c>
      <c r="F24" s="75">
        <v>1834681</v>
      </c>
      <c r="G24" s="75">
        <v>1344435.68</v>
      </c>
      <c r="H24" s="69">
        <f t="shared" si="1"/>
        <v>73.27898855441354</v>
      </c>
      <c r="I24" s="103">
        <v>897460</v>
      </c>
      <c r="J24" s="103">
        <v>758002.36</v>
      </c>
      <c r="K24" s="69">
        <f t="shared" si="2"/>
        <v>84.46085173712477</v>
      </c>
      <c r="L24" s="111"/>
      <c r="M24" s="77"/>
      <c r="N24" s="79"/>
      <c r="O24" s="80"/>
      <c r="P24" s="80"/>
      <c r="Q24" s="69"/>
      <c r="R24" s="72"/>
      <c r="S24" s="72"/>
      <c r="T24" s="69"/>
      <c r="U24" s="71">
        <v>274271</v>
      </c>
      <c r="V24" s="71">
        <v>226441.68</v>
      </c>
      <c r="W24" s="69">
        <f t="shared" si="5"/>
        <v>82.5612915692873</v>
      </c>
      <c r="X24" s="71">
        <v>428430</v>
      </c>
      <c r="Y24" s="71">
        <v>326472.14</v>
      </c>
      <c r="Z24" s="73">
        <f t="shared" si="6"/>
        <v>76.20197931984222</v>
      </c>
      <c r="AD24" s="112"/>
    </row>
    <row r="25" spans="1:26" ht="26.25" thickBot="1">
      <c r="A25" s="81"/>
      <c r="B25" s="82" t="s">
        <v>31</v>
      </c>
      <c r="C25" s="101">
        <v>16689036</v>
      </c>
      <c r="D25" s="101">
        <v>17335784.16</v>
      </c>
      <c r="E25" s="113">
        <f t="shared" si="0"/>
        <v>103.87528770385539</v>
      </c>
      <c r="F25" s="75">
        <v>22041251</v>
      </c>
      <c r="G25" s="75">
        <v>19167735.959999997</v>
      </c>
      <c r="H25" s="84">
        <f t="shared" si="1"/>
        <v>86.96301294332159</v>
      </c>
      <c r="I25" s="103">
        <v>3313020</v>
      </c>
      <c r="J25" s="103">
        <v>2592848.27</v>
      </c>
      <c r="K25" s="84">
        <f t="shared" si="2"/>
        <v>78.2623790378567</v>
      </c>
      <c r="L25" s="114"/>
      <c r="M25" s="87"/>
      <c r="N25" s="88"/>
      <c r="O25" s="89">
        <v>4459715</v>
      </c>
      <c r="P25" s="89">
        <v>3747756.7</v>
      </c>
      <c r="Q25" s="84">
        <f>P25/O25*100</f>
        <v>84.035789282499</v>
      </c>
      <c r="R25" s="90"/>
      <c r="S25" s="90"/>
      <c r="T25" s="84"/>
      <c r="U25" s="89">
        <v>13217582</v>
      </c>
      <c r="V25" s="89">
        <v>11895803.72</v>
      </c>
      <c r="W25" s="84">
        <f t="shared" si="5"/>
        <v>89.9998480811392</v>
      </c>
      <c r="X25" s="89">
        <v>377301</v>
      </c>
      <c r="Y25" s="89">
        <v>318763.27</v>
      </c>
      <c r="Z25" s="91">
        <f t="shared" si="6"/>
        <v>84.48513786075308</v>
      </c>
    </row>
    <row r="26" spans="1:26" ht="37.5" customHeight="1" thickBot="1">
      <c r="A26" s="18"/>
      <c r="B26" s="93" t="s">
        <v>32</v>
      </c>
      <c r="C26" s="94">
        <f>SUM(C19:C25)</f>
        <v>30439379</v>
      </c>
      <c r="D26" s="115">
        <f>SUM(D19:D25)</f>
        <v>32422634.09</v>
      </c>
      <c r="E26" s="116">
        <f t="shared" si="0"/>
        <v>106.51542559393212</v>
      </c>
      <c r="F26" s="117">
        <f>SUM(F19:F25)</f>
        <v>36419290</v>
      </c>
      <c r="G26" s="97">
        <f>SUM(G19:G25)</f>
        <v>31424265.699999996</v>
      </c>
      <c r="H26" s="98">
        <f t="shared" si="1"/>
        <v>86.2846741383481</v>
      </c>
      <c r="I26" s="97">
        <f>SUM(I19:I25)</f>
        <v>8718331</v>
      </c>
      <c r="J26" s="97">
        <f>SUM(J19:J25)</f>
        <v>7277080</v>
      </c>
      <c r="K26" s="98">
        <f t="shared" si="2"/>
        <v>83.46872813156556</v>
      </c>
      <c r="L26" s="100">
        <f>SUM(L19:L25)</f>
        <v>0</v>
      </c>
      <c r="M26" s="100">
        <f>SUM(M19:M25)</f>
        <v>0</v>
      </c>
      <c r="N26" s="99">
        <f>SUM(N19:N25)</f>
        <v>0</v>
      </c>
      <c r="O26" s="97">
        <f>SUM(O19:O25)</f>
        <v>6781376</v>
      </c>
      <c r="P26" s="97">
        <f>SUM(P19:P25)</f>
        <v>5884007.99</v>
      </c>
      <c r="Q26" s="98">
        <f>P26/O26*100</f>
        <v>86.76716922937175</v>
      </c>
      <c r="R26" s="100"/>
      <c r="S26" s="100"/>
      <c r="T26" s="98"/>
      <c r="U26" s="97">
        <f>SUM(U19:U25)</f>
        <v>16302977</v>
      </c>
      <c r="V26" s="97">
        <f>SUM(V19:V25)</f>
        <v>14725371.46</v>
      </c>
      <c r="W26" s="98">
        <f t="shared" si="5"/>
        <v>90.3232057556114</v>
      </c>
      <c r="X26" s="97">
        <f>SUM(X19:X25)</f>
        <v>2889787</v>
      </c>
      <c r="Y26" s="97">
        <f>SUM(Y19:Y25)</f>
        <v>2277679.98</v>
      </c>
      <c r="Z26" s="54">
        <f t="shared" si="6"/>
        <v>78.81826515241434</v>
      </c>
    </row>
    <row r="27" spans="1:26" ht="22.5" customHeight="1" thickBot="1">
      <c r="A27" s="18"/>
      <c r="B27" s="118" t="s">
        <v>33</v>
      </c>
      <c r="C27" s="94">
        <f>C10+C18+C26</f>
        <v>152618792</v>
      </c>
      <c r="D27" s="115">
        <f>D10+D18+D26</f>
        <v>162493744.18</v>
      </c>
      <c r="E27" s="96">
        <f t="shared" si="0"/>
        <v>106.47033831849488</v>
      </c>
      <c r="F27" s="117">
        <f>F10+F18+F26</f>
        <v>148659767</v>
      </c>
      <c r="G27" s="97">
        <f>G10+G18+G26</f>
        <v>123537857.09</v>
      </c>
      <c r="H27" s="119">
        <f t="shared" si="1"/>
        <v>83.10107003598358</v>
      </c>
      <c r="I27" s="97">
        <f>I10+I18+I26</f>
        <v>29833341</v>
      </c>
      <c r="J27" s="97">
        <f>J10+J18+J26</f>
        <v>23843453.93</v>
      </c>
      <c r="K27" s="119">
        <f t="shared" si="2"/>
        <v>79.92217140547551</v>
      </c>
      <c r="L27" s="97">
        <f>L10+L18+L26</f>
        <v>708210</v>
      </c>
      <c r="M27" s="97">
        <f>M10+M18+M26</f>
        <v>647886.6</v>
      </c>
      <c r="N27" s="120">
        <f>N10+N18+N26</f>
        <v>91.48227220739611</v>
      </c>
      <c r="O27" s="97">
        <f>O10+O18+O26</f>
        <v>43883285</v>
      </c>
      <c r="P27" s="97">
        <f>P10+P18+P26</f>
        <v>36643878.64</v>
      </c>
      <c r="Q27" s="119">
        <f>P27/O27*100</f>
        <v>83.50304367596911</v>
      </c>
      <c r="R27" s="97"/>
      <c r="S27" s="97"/>
      <c r="T27" s="121"/>
      <c r="U27" s="97">
        <f>U10+U18+U26</f>
        <v>56443770</v>
      </c>
      <c r="V27" s="97">
        <f>V10+V18+V26</f>
        <v>49645149.190000005</v>
      </c>
      <c r="W27" s="119">
        <f t="shared" si="5"/>
        <v>87.9550554295009</v>
      </c>
      <c r="X27" s="97">
        <f>X10+X18+X26</f>
        <v>8530514</v>
      </c>
      <c r="Y27" s="97">
        <f>Y10+Y18+Y26</f>
        <v>6401045.039999999</v>
      </c>
      <c r="Z27" s="122">
        <f t="shared" si="6"/>
        <v>75.0370380964148</v>
      </c>
    </row>
    <row r="28" spans="1:26" ht="28.5" customHeight="1" thickBot="1">
      <c r="A28" s="123"/>
      <c r="B28" s="124" t="s">
        <v>34</v>
      </c>
      <c r="C28" s="125">
        <v>587857613</v>
      </c>
      <c r="D28" s="126">
        <v>564342009.34</v>
      </c>
      <c r="E28" s="127">
        <f t="shared" si="0"/>
        <v>95.99977900430797</v>
      </c>
      <c r="F28" s="128">
        <v>580073736</v>
      </c>
      <c r="G28" s="129">
        <v>504302272.1800002</v>
      </c>
      <c r="H28" s="119">
        <f t="shared" si="1"/>
        <v>86.93761514829215</v>
      </c>
      <c r="I28" s="130">
        <v>3331863</v>
      </c>
      <c r="J28" s="130">
        <v>2805006.87</v>
      </c>
      <c r="K28" s="119">
        <f t="shared" si="2"/>
        <v>84.18734113617518</v>
      </c>
      <c r="L28" s="131"/>
      <c r="M28" s="132"/>
      <c r="N28" s="133"/>
      <c r="O28" s="131">
        <v>157948121</v>
      </c>
      <c r="P28" s="132">
        <v>128340265.70999998</v>
      </c>
      <c r="Q28" s="119">
        <f>P28/O28*100</f>
        <v>81.25469609733437</v>
      </c>
      <c r="R28" s="131">
        <v>81702611</v>
      </c>
      <c r="S28" s="132">
        <v>70169419.83000001</v>
      </c>
      <c r="T28" s="119">
        <f>S28/R28*100</f>
        <v>85.88393806655704</v>
      </c>
      <c r="U28" s="131"/>
      <c r="V28" s="132"/>
      <c r="W28" s="119"/>
      <c r="X28" s="131">
        <v>15711745</v>
      </c>
      <c r="Y28" s="132">
        <v>13390735.65</v>
      </c>
      <c r="Z28" s="122">
        <f t="shared" si="6"/>
        <v>85.22755206375867</v>
      </c>
    </row>
    <row r="29" spans="1:26" ht="24.75" customHeight="1" thickBot="1">
      <c r="A29" s="81"/>
      <c r="B29" s="134" t="s">
        <v>35</v>
      </c>
      <c r="C29" s="135">
        <f>C27+C28</f>
        <v>740476405</v>
      </c>
      <c r="D29" s="136">
        <f>D27+D28</f>
        <v>726835753.52</v>
      </c>
      <c r="E29" s="96">
        <f t="shared" si="0"/>
        <v>98.15785467465368</v>
      </c>
      <c r="F29" s="137">
        <f>F27+F28</f>
        <v>728733503</v>
      </c>
      <c r="G29" s="138">
        <f>G27+G28</f>
        <v>627840129.2700002</v>
      </c>
      <c r="H29" s="98">
        <f t="shared" si="1"/>
        <v>86.15496977775156</v>
      </c>
      <c r="I29" s="137">
        <f>I27+I28</f>
        <v>33165204</v>
      </c>
      <c r="J29" s="137">
        <f>J27+J28</f>
        <v>26648460.8</v>
      </c>
      <c r="K29" s="98">
        <f t="shared" si="2"/>
        <v>80.35066149449888</v>
      </c>
      <c r="L29" s="138">
        <f>L27+L28</f>
        <v>708210</v>
      </c>
      <c r="M29" s="138">
        <f>M27+M28</f>
        <v>647886.6</v>
      </c>
      <c r="N29" s="46">
        <f>N27+N28</f>
        <v>91.48227220739611</v>
      </c>
      <c r="O29" s="138">
        <f>O27+O28</f>
        <v>201831406</v>
      </c>
      <c r="P29" s="138">
        <f>P27+P28</f>
        <v>164984144.34999996</v>
      </c>
      <c r="Q29" s="98">
        <f>P29/O29*100</f>
        <v>81.74354408946641</v>
      </c>
      <c r="R29" s="138">
        <f>R27+R28</f>
        <v>81702611</v>
      </c>
      <c r="S29" s="138">
        <f>S27+S28</f>
        <v>70169419.83000001</v>
      </c>
      <c r="T29" s="98">
        <f>S29/R29*100</f>
        <v>85.88393806655704</v>
      </c>
      <c r="U29" s="138">
        <f>U27+U28</f>
        <v>56443770</v>
      </c>
      <c r="V29" s="138">
        <f>V27+V28</f>
        <v>49645149.190000005</v>
      </c>
      <c r="W29" s="98">
        <f>V29/U29*100</f>
        <v>87.9550554295009</v>
      </c>
      <c r="X29" s="138">
        <f>X27+X28</f>
        <v>24242259</v>
      </c>
      <c r="Y29" s="138">
        <f>Y27+Y28</f>
        <v>19791780.689999998</v>
      </c>
      <c r="Z29" s="54">
        <f t="shared" si="6"/>
        <v>81.64165183615933</v>
      </c>
    </row>
    <row r="30" spans="9:25" ht="12.75">
      <c r="I30" s="139"/>
      <c r="J30" s="140"/>
      <c r="K30" s="139"/>
      <c r="L30" s="139"/>
      <c r="M30" s="139"/>
      <c r="N30" s="139"/>
      <c r="O30" s="139"/>
      <c r="P30" s="140"/>
      <c r="Q30" s="139"/>
      <c r="R30" s="139"/>
      <c r="S30" s="140"/>
      <c r="T30" s="139"/>
      <c r="U30" s="139"/>
      <c r="V30" s="139"/>
      <c r="W30" s="139"/>
      <c r="X30" s="139"/>
      <c r="Y30" s="140"/>
    </row>
    <row r="32" spans="6:7" ht="12.75">
      <c r="F32" s="140"/>
      <c r="G32" s="140"/>
    </row>
    <row r="33" ht="12.75">
      <c r="F33" s="140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2017-11-27T12:08:49Z</dcterms:created>
  <dcterms:modified xsi:type="dcterms:W3CDTF">2017-11-27T12:09:07Z</dcterms:modified>
  <cp:category/>
  <cp:version/>
  <cp:contentType/>
  <cp:contentStatus/>
</cp:coreProperties>
</file>