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<sst xmlns="http://schemas.openxmlformats.org/spreadsheetml/2006/main" count="56" uniqueCount="37">
  <si>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27.12..2016</t>
  </si>
  <si>
    <t>Інформація про надходження та використання коштів місцевих бюджетів Дергачівського району (станом на 27.12.2016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</si>
  <si>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</si>
  <si>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</si>
  <si>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</si>
  <si>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</si>
  <si>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</si>
  <si>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</si>
  <si>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</si>
  <si>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</si>
  <si>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</si>
  <si>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</si>
  <si>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січень-грудень</t>
  </si>
  <si>
    <t>виконання по доходах за січень-грудень</t>
  </si>
  <si>
    <t>%</t>
  </si>
  <si>
    <t>затерджено з урахуванням змін на 
січень-грудень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</si>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</sst>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8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18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 thickBot="1">
      <c r="A9" s="18"/>
      <c r="B9" s="29"/>
      <c r="C9" s="30" t="s">
        <v>12</v>
      </c>
      <c r="D9" s="31" t="s">
        <v>13</v>
      </c>
      <c r="E9" s="32" t="s">
        <v>14</v>
      </c>
      <c r="F9" s="33" t="s">
        <v>15</v>
      </c>
      <c r="G9" s="31" t="s">
        <v>16</v>
      </c>
      <c r="H9" s="34" t="s">
        <v>14</v>
      </c>
      <c r="I9" s="33" t="s">
        <v>15</v>
      </c>
      <c r="J9" s="31" t="s">
        <v>16</v>
      </c>
      <c r="K9" s="35" t="s">
        <v>14</v>
      </c>
      <c r="L9" s="33" t="s">
        <v>15</v>
      </c>
      <c r="M9" s="31" t="s">
        <v>16</v>
      </c>
      <c r="N9" s="35" t="s">
        <v>14</v>
      </c>
      <c r="O9" s="33" t="s">
        <v>15</v>
      </c>
      <c r="P9" s="31" t="s">
        <v>16</v>
      </c>
      <c r="Q9" s="35" t="s">
        <v>14</v>
      </c>
      <c r="R9" s="33" t="s">
        <v>15</v>
      </c>
      <c r="S9" s="31" t="s">
        <v>16</v>
      </c>
      <c r="T9" s="35" t="s">
        <v>14</v>
      </c>
      <c r="U9" s="33" t="s">
        <v>15</v>
      </c>
      <c r="V9" s="31" t="s">
        <v>16</v>
      </c>
      <c r="W9" s="35" t="s">
        <v>14</v>
      </c>
      <c r="X9" s="33" t="s">
        <v>15</v>
      </c>
      <c r="Y9" s="31" t="s">
        <v>16</v>
      </c>
      <c r="Z9" s="36" t="s">
        <v>14</v>
      </c>
    </row>
    <row r="10" spans="1:26" ht="42.75" customHeight="1" thickBot="1">
      <c r="A10" s="37"/>
      <c r="B10" s="38" t="s">
        <v>17</v>
      </c>
      <c r="C10" s="39">
        <v>39317973</v>
      </c>
      <c r="D10" s="40">
        <v>42071952.08</v>
      </c>
      <c r="E10" s="41">
        <f aca="true" t="shared" si="0" ref="E10:E29">D10/C10*100</f>
        <v>107.00437705677248</v>
      </c>
      <c r="F10" s="42">
        <v>32178748</v>
      </c>
      <c r="G10" s="42">
        <v>30029328.689999998</v>
      </c>
      <c r="H10" s="43">
        <f aca="true" t="shared" si="1" ref="H10:H29">G10/F10*100</f>
        <v>93.32037619984469</v>
      </c>
      <c r="I10" s="44">
        <v>4975069</v>
      </c>
      <c r="J10" s="44">
        <v>4430992.48</v>
      </c>
      <c r="K10" s="45">
        <f aca="true" t="shared" si="2" ref="K10:K29">J10/I10*100</f>
        <v>89.06394021871859</v>
      </c>
      <c r="L10" s="46"/>
      <c r="M10" s="47"/>
      <c r="N10" s="48"/>
      <c r="O10" s="49">
        <v>12235769</v>
      </c>
      <c r="P10" s="49">
        <v>11108813.639999999</v>
      </c>
      <c r="Q10" s="50">
        <f aca="true" t="shared" si="3" ref="Q10:Q15">P10/O10*100</f>
        <v>90.78966462998768</v>
      </c>
      <c r="R10" s="51"/>
      <c r="S10" s="51"/>
      <c r="T10" s="45"/>
      <c r="U10" s="49">
        <v>13492910</v>
      </c>
      <c r="V10" s="49">
        <v>13055895.19</v>
      </c>
      <c r="W10" s="45">
        <f aca="true" t="shared" si="4" ref="W10:W18">V10/U10*100</f>
        <v>96.76115226441145</v>
      </c>
      <c r="X10" s="49"/>
      <c r="Y10" s="49"/>
      <c r="Z10" s="52"/>
    </row>
    <row r="11" spans="1:26" ht="39.75" customHeight="1">
      <c r="A11" s="18"/>
      <c r="B11" s="53" t="s">
        <v>18</v>
      </c>
      <c r="C11" s="54">
        <v>5804849</v>
      </c>
      <c r="D11" s="55">
        <v>6641158.45</v>
      </c>
      <c r="E11" s="56">
        <f t="shared" si="0"/>
        <v>114.40708362956555</v>
      </c>
      <c r="F11" s="57">
        <v>4299932</v>
      </c>
      <c r="G11" s="57">
        <v>4298132.73</v>
      </c>
      <c r="H11" s="58">
        <f t="shared" si="1"/>
        <v>99.95815584990648</v>
      </c>
      <c r="I11" s="59">
        <v>1267293</v>
      </c>
      <c r="J11" s="59">
        <v>1267008.3</v>
      </c>
      <c r="K11" s="58">
        <f t="shared" si="2"/>
        <v>99.97753479266437</v>
      </c>
      <c r="L11" s="60"/>
      <c r="M11" s="60"/>
      <c r="N11" s="58"/>
      <c r="O11" s="60">
        <v>1577439</v>
      </c>
      <c r="P11" s="60">
        <v>1576534.46</v>
      </c>
      <c r="Q11" s="58">
        <f t="shared" si="3"/>
        <v>99.9426576875556</v>
      </c>
      <c r="R11" s="61"/>
      <c r="S11" s="61"/>
      <c r="T11" s="58"/>
      <c r="U11" s="60">
        <v>778449</v>
      </c>
      <c r="V11" s="60">
        <v>778447.27</v>
      </c>
      <c r="W11" s="58">
        <f t="shared" si="4"/>
        <v>99.99977776321892</v>
      </c>
      <c r="X11" s="60">
        <v>629976</v>
      </c>
      <c r="Y11" s="60">
        <v>629399.63</v>
      </c>
      <c r="Z11" s="62">
        <f>Y11/X11*100</f>
        <v>99.90850921304938</v>
      </c>
    </row>
    <row r="12" spans="1:26" ht="25.5">
      <c r="A12" s="18"/>
      <c r="B12" s="63" t="s">
        <v>19</v>
      </c>
      <c r="C12" s="54">
        <v>6206238</v>
      </c>
      <c r="D12" s="55">
        <v>7657511.75</v>
      </c>
      <c r="E12" s="64">
        <f t="shared" si="0"/>
        <v>123.38411369335176</v>
      </c>
      <c r="F12" s="57">
        <v>5456582</v>
      </c>
      <c r="G12" s="57">
        <v>4536786.55</v>
      </c>
      <c r="H12" s="65">
        <f t="shared" si="1"/>
        <v>83.14337711776346</v>
      </c>
      <c r="I12" s="59">
        <v>1379032</v>
      </c>
      <c r="J12" s="59">
        <v>1247430.83</v>
      </c>
      <c r="K12" s="65">
        <f t="shared" si="2"/>
        <v>90.45698939546001</v>
      </c>
      <c r="L12" s="66"/>
      <c r="M12" s="66"/>
      <c r="N12" s="65"/>
      <c r="O12" s="67">
        <v>1374894</v>
      </c>
      <c r="P12" s="67">
        <v>1319989.89</v>
      </c>
      <c r="Q12" s="65">
        <f t="shared" si="3"/>
        <v>96.00666596843101</v>
      </c>
      <c r="R12" s="68"/>
      <c r="S12" s="68"/>
      <c r="T12" s="65"/>
      <c r="U12" s="67">
        <v>989008</v>
      </c>
      <c r="V12" s="67">
        <v>389349.62</v>
      </c>
      <c r="W12" s="65">
        <f t="shared" si="4"/>
        <v>39.36769166680148</v>
      </c>
      <c r="X12" s="67">
        <v>582748</v>
      </c>
      <c r="Y12" s="67">
        <v>479687.73</v>
      </c>
      <c r="Z12" s="69">
        <f>Y12/X12*100</f>
        <v>82.3147792871018</v>
      </c>
    </row>
    <row r="13" spans="1:26" ht="25.5">
      <c r="A13" s="18"/>
      <c r="B13" s="63" t="s">
        <v>20</v>
      </c>
      <c r="C13" s="54">
        <v>21015539</v>
      </c>
      <c r="D13" s="55">
        <v>18782966.59</v>
      </c>
      <c r="E13" s="64">
        <f t="shared" si="0"/>
        <v>89.37656364654745</v>
      </c>
      <c r="F13" s="57">
        <v>12092951</v>
      </c>
      <c r="G13" s="57">
        <v>11872303.020000001</v>
      </c>
      <c r="H13" s="65">
        <f t="shared" si="1"/>
        <v>98.17540003263059</v>
      </c>
      <c r="I13" s="59">
        <v>2689975</v>
      </c>
      <c r="J13" s="59">
        <v>2534428.63</v>
      </c>
      <c r="K13" s="65">
        <f t="shared" si="2"/>
        <v>94.21755332298628</v>
      </c>
      <c r="L13" s="70"/>
      <c r="M13" s="70"/>
      <c r="N13" s="65"/>
      <c r="O13" s="67">
        <v>2750148</v>
      </c>
      <c r="P13" s="67">
        <v>2750141.51</v>
      </c>
      <c r="Q13" s="65">
        <f t="shared" si="3"/>
        <v>99.9997640127004</v>
      </c>
      <c r="R13" s="68"/>
      <c r="S13" s="68"/>
      <c r="T13" s="65"/>
      <c r="U13" s="67">
        <v>6253383</v>
      </c>
      <c r="V13" s="67">
        <v>6189715.18</v>
      </c>
      <c r="W13" s="65">
        <f t="shared" si="4"/>
        <v>98.98186597558472</v>
      </c>
      <c r="X13" s="67"/>
      <c r="Y13" s="67"/>
      <c r="Z13" s="69"/>
    </row>
    <row r="14" spans="1:26" ht="25.5">
      <c r="A14" s="18"/>
      <c r="B14" s="63" t="s">
        <v>21</v>
      </c>
      <c r="C14" s="54">
        <v>7736212</v>
      </c>
      <c r="D14" s="55">
        <v>9760545.39</v>
      </c>
      <c r="E14" s="64">
        <f t="shared" si="0"/>
        <v>126.16698443631068</v>
      </c>
      <c r="F14" s="57">
        <v>8610613</v>
      </c>
      <c r="G14" s="57">
        <v>7670231.240000002</v>
      </c>
      <c r="H14" s="65">
        <f t="shared" si="1"/>
        <v>89.07880588757155</v>
      </c>
      <c r="I14" s="59">
        <v>1613972</v>
      </c>
      <c r="J14" s="59">
        <v>1536043.29</v>
      </c>
      <c r="K14" s="65">
        <f t="shared" si="2"/>
        <v>95.1716194580823</v>
      </c>
      <c r="L14" s="67">
        <v>490126</v>
      </c>
      <c r="M14" s="67">
        <v>469879.97</v>
      </c>
      <c r="N14" s="65">
        <f>M14/L14*100</f>
        <v>95.86921934359735</v>
      </c>
      <c r="O14" s="67">
        <v>3154899</v>
      </c>
      <c r="P14" s="67">
        <v>2948659.85</v>
      </c>
      <c r="Q14" s="65">
        <f t="shared" si="3"/>
        <v>93.4628921559771</v>
      </c>
      <c r="R14" s="68"/>
      <c r="S14" s="68"/>
      <c r="T14" s="65"/>
      <c r="U14" s="67">
        <v>1437902</v>
      </c>
      <c r="V14" s="67">
        <v>889556.72</v>
      </c>
      <c r="W14" s="65">
        <f t="shared" si="4"/>
        <v>61.8649059532569</v>
      </c>
      <c r="X14" s="67">
        <v>880765</v>
      </c>
      <c r="Y14" s="67">
        <v>808368.64</v>
      </c>
      <c r="Z14" s="69">
        <f>Y14/X14*100</f>
        <v>91.78028645552446</v>
      </c>
    </row>
    <row r="15" spans="1:26" ht="25.5">
      <c r="A15" s="18"/>
      <c r="B15" s="63" t="s">
        <v>22</v>
      </c>
      <c r="C15" s="54">
        <v>2237454</v>
      </c>
      <c r="D15" s="55">
        <v>2290233.45</v>
      </c>
      <c r="E15" s="64">
        <f t="shared" si="0"/>
        <v>102.35890659651552</v>
      </c>
      <c r="F15" s="57">
        <v>2244954</v>
      </c>
      <c r="G15" s="57">
        <v>2151725.92</v>
      </c>
      <c r="H15" s="65">
        <f t="shared" si="1"/>
        <v>95.84721646857797</v>
      </c>
      <c r="I15" s="59">
        <v>449053</v>
      </c>
      <c r="J15" s="59">
        <v>439737.89</v>
      </c>
      <c r="K15" s="65">
        <f t="shared" si="2"/>
        <v>97.92561011729128</v>
      </c>
      <c r="L15" s="71"/>
      <c r="M15" s="72"/>
      <c r="N15" s="73"/>
      <c r="O15" s="67">
        <v>739721</v>
      </c>
      <c r="P15" s="67">
        <v>673469.31</v>
      </c>
      <c r="Q15" s="65">
        <f t="shared" si="3"/>
        <v>91.04369214879665</v>
      </c>
      <c r="R15" s="68"/>
      <c r="S15" s="68"/>
      <c r="T15" s="65"/>
      <c r="U15" s="67">
        <v>270234</v>
      </c>
      <c r="V15" s="67">
        <v>266161.77</v>
      </c>
      <c r="W15" s="65">
        <f t="shared" si="4"/>
        <v>98.49307267035236</v>
      </c>
      <c r="X15" s="67">
        <v>273413</v>
      </c>
      <c r="Y15" s="67">
        <v>263147.98</v>
      </c>
      <c r="Z15" s="69">
        <f>Y15/X15*100</f>
        <v>96.24559914854085</v>
      </c>
    </row>
    <row r="16" spans="1:26" ht="25.5">
      <c r="A16" s="18"/>
      <c r="B16" s="63" t="s">
        <v>23</v>
      </c>
      <c r="C16" s="54">
        <v>2310458</v>
      </c>
      <c r="D16" s="55">
        <v>3057203.82</v>
      </c>
      <c r="E16" s="64">
        <f t="shared" si="0"/>
        <v>132.32025079010307</v>
      </c>
      <c r="F16" s="57">
        <v>3018738</v>
      </c>
      <c r="G16" s="57">
        <v>2721913.9</v>
      </c>
      <c r="H16" s="65">
        <f t="shared" si="1"/>
        <v>90.16727851174895</v>
      </c>
      <c r="I16" s="59">
        <v>907430</v>
      </c>
      <c r="J16" s="59">
        <v>784390.54</v>
      </c>
      <c r="K16" s="65">
        <f t="shared" si="2"/>
        <v>86.44088690036698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1002735</v>
      </c>
      <c r="V16" s="67">
        <v>835756.8</v>
      </c>
      <c r="W16" s="65">
        <f t="shared" si="4"/>
        <v>83.34772397492858</v>
      </c>
      <c r="X16" s="67">
        <v>214458</v>
      </c>
      <c r="Y16" s="67">
        <v>209676.42</v>
      </c>
      <c r="Z16" s="69">
        <f>Y16/X16*100</f>
        <v>97.77038860755954</v>
      </c>
    </row>
    <row r="17" spans="1:26" ht="26.25" thickBot="1">
      <c r="A17" s="76"/>
      <c r="B17" s="77" t="s">
        <v>24</v>
      </c>
      <c r="C17" s="54">
        <v>22435944</v>
      </c>
      <c r="D17" s="55">
        <v>25008417.23</v>
      </c>
      <c r="E17" s="78">
        <f t="shared" si="0"/>
        <v>111.46585688571875</v>
      </c>
      <c r="F17" s="57">
        <v>20544113</v>
      </c>
      <c r="G17" s="57">
        <v>17406744.869999997</v>
      </c>
      <c r="H17" s="79">
        <f t="shared" si="1"/>
        <v>84.7286269794174</v>
      </c>
      <c r="I17" s="80">
        <v>2952471</v>
      </c>
      <c r="J17" s="80">
        <v>2438855.1</v>
      </c>
      <c r="K17" s="79">
        <f t="shared" si="2"/>
        <v>82.6038630015333</v>
      </c>
      <c r="L17" s="81"/>
      <c r="M17" s="82"/>
      <c r="N17" s="83"/>
      <c r="O17" s="84">
        <v>6443032</v>
      </c>
      <c r="P17" s="84">
        <v>5540617.69</v>
      </c>
      <c r="Q17" s="79">
        <f>P17/O17*100</f>
        <v>85.99394958770964</v>
      </c>
      <c r="R17" s="85"/>
      <c r="S17" s="85"/>
      <c r="T17" s="79"/>
      <c r="U17" s="84">
        <v>8162547</v>
      </c>
      <c r="V17" s="84">
        <v>7286038.879999999</v>
      </c>
      <c r="W17" s="79">
        <f t="shared" si="4"/>
        <v>89.2618306516336</v>
      </c>
      <c r="X17" s="84">
        <v>2042190</v>
      </c>
      <c r="Y17" s="84">
        <v>1466532.06</v>
      </c>
      <c r="Z17" s="86">
        <f>Y17/X17*100</f>
        <v>71.81173446153394</v>
      </c>
    </row>
    <row r="18" spans="1:26" ht="26.25" thickBot="1">
      <c r="A18" s="87"/>
      <c r="B18" s="88" t="s">
        <v>25</v>
      </c>
      <c r="C18" s="89">
        <f>SUM(C11:C17)</f>
        <v>67746694</v>
      </c>
      <c r="D18" s="90">
        <f>SUM(D11:D17)</f>
        <v>73198036.68</v>
      </c>
      <c r="E18" s="91">
        <f t="shared" si="0"/>
        <v>108.0466549113083</v>
      </c>
      <c r="F18" s="92">
        <f>SUM(F11:F17)</f>
        <v>56267883</v>
      </c>
      <c r="G18" s="92">
        <f>SUM(G11:G17)</f>
        <v>50657838.230000004</v>
      </c>
      <c r="H18" s="93">
        <f t="shared" si="1"/>
        <v>90.02975681526885</v>
      </c>
      <c r="I18" s="92">
        <f>SUM(I11:I17)</f>
        <v>11259226</v>
      </c>
      <c r="J18" s="92">
        <f>SUM(J11:J17)</f>
        <v>10247894.58</v>
      </c>
      <c r="K18" s="93">
        <f t="shared" si="2"/>
        <v>91.01775361823273</v>
      </c>
      <c r="L18" s="94">
        <f>SUM(L11:L17)</f>
        <v>490126</v>
      </c>
      <c r="M18" s="92">
        <f>SUM(M11:M17)</f>
        <v>469879.97</v>
      </c>
      <c r="N18" s="93">
        <f>M18/L18*100</f>
        <v>95.86921934359735</v>
      </c>
      <c r="O18" s="92">
        <f>SUM(O11:O17)</f>
        <v>16040133</v>
      </c>
      <c r="P18" s="92">
        <f>SUM(P11:P17)</f>
        <v>14809412.71</v>
      </c>
      <c r="Q18" s="93">
        <f>P18/O18*100</f>
        <v>92.32724385764134</v>
      </c>
      <c r="R18" s="95">
        <f>SUM(R11:R17)</f>
        <v>0</v>
      </c>
      <c r="S18" s="95">
        <f>SUM(S11:S17)</f>
        <v>0</v>
      </c>
      <c r="T18" s="93"/>
      <c r="U18" s="92">
        <f>SUM(U11:U17)</f>
        <v>18894258</v>
      </c>
      <c r="V18" s="92">
        <f>SUM(V11:V17)</f>
        <v>16635026.24</v>
      </c>
      <c r="W18" s="93">
        <f t="shared" si="4"/>
        <v>88.0427600808669</v>
      </c>
      <c r="X18" s="92">
        <f>SUM(X11:X17)</f>
        <v>4623550</v>
      </c>
      <c r="Y18" s="92">
        <f>SUM(Y11:Y17)</f>
        <v>3856812.46</v>
      </c>
      <c r="Z18" s="52">
        <f>Y18/X18*100</f>
        <v>83.41669193585017</v>
      </c>
    </row>
    <row r="19" spans="1:26" ht="25.5">
      <c r="A19" s="18"/>
      <c r="B19" s="53" t="s">
        <v>26</v>
      </c>
      <c r="C19" s="96">
        <v>1100315</v>
      </c>
      <c r="D19" s="97">
        <v>1108071.84</v>
      </c>
      <c r="E19" s="98">
        <f t="shared" si="0"/>
        <v>100.7049653962729</v>
      </c>
      <c r="F19" s="99">
        <v>1118411</v>
      </c>
      <c r="G19" s="99">
        <v>1115919.13</v>
      </c>
      <c r="H19" s="58">
        <f t="shared" si="1"/>
        <v>99.7771955032631</v>
      </c>
      <c r="I19" s="100">
        <v>618311</v>
      </c>
      <c r="J19" s="100">
        <v>615919.13</v>
      </c>
      <c r="K19" s="58">
        <f t="shared" si="2"/>
        <v>99.61316069097914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27</v>
      </c>
      <c r="C20" s="96">
        <v>2598198</v>
      </c>
      <c r="D20" s="97">
        <v>2821891.5</v>
      </c>
      <c r="E20" s="107">
        <f t="shared" si="0"/>
        <v>108.60956324344795</v>
      </c>
      <c r="F20" s="99">
        <v>2601946</v>
      </c>
      <c r="G20" s="99">
        <v>2560964.72</v>
      </c>
      <c r="H20" s="65">
        <f t="shared" si="1"/>
        <v>98.42497576813662</v>
      </c>
      <c r="I20" s="100">
        <v>752875</v>
      </c>
      <c r="J20" s="100">
        <v>746738.68</v>
      </c>
      <c r="K20" s="65">
        <f t="shared" si="2"/>
        <v>99.18494836460236</v>
      </c>
      <c r="L20" s="108"/>
      <c r="M20" s="72"/>
      <c r="N20" s="74"/>
      <c r="O20" s="67">
        <v>1226381</v>
      </c>
      <c r="P20" s="67">
        <v>1203346.94</v>
      </c>
      <c r="Q20" s="65">
        <f>P20/O20*100</f>
        <v>98.12178597026535</v>
      </c>
      <c r="R20" s="68"/>
      <c r="S20" s="68"/>
      <c r="T20" s="65"/>
      <c r="U20" s="67">
        <v>96715</v>
      </c>
      <c r="V20" s="67">
        <v>96326.1</v>
      </c>
      <c r="W20" s="65">
        <f aca="true" t="shared" si="5" ref="W20:W27">V20/U20*100</f>
        <v>99.59789070981752</v>
      </c>
      <c r="X20" s="67">
        <v>493200</v>
      </c>
      <c r="Y20" s="67">
        <v>482836.82</v>
      </c>
      <c r="Z20" s="69">
        <f aca="true" t="shared" si="6" ref="Z20:Z29">Y20/X20*100</f>
        <v>97.89878751013788</v>
      </c>
    </row>
    <row r="21" spans="1:26" ht="25.5">
      <c r="A21" s="18"/>
      <c r="B21" s="63" t="s">
        <v>28</v>
      </c>
      <c r="C21" s="96">
        <v>844302</v>
      </c>
      <c r="D21" s="97">
        <v>866479.66</v>
      </c>
      <c r="E21" s="107">
        <f t="shared" si="0"/>
        <v>102.62674493250046</v>
      </c>
      <c r="F21" s="99">
        <v>965902</v>
      </c>
      <c r="G21" s="99">
        <v>865339.18</v>
      </c>
      <c r="H21" s="65">
        <f t="shared" si="1"/>
        <v>89.58871396891197</v>
      </c>
      <c r="I21" s="100">
        <v>413600</v>
      </c>
      <c r="J21" s="100">
        <v>389886.09</v>
      </c>
      <c r="K21" s="65">
        <f t="shared" si="2"/>
        <v>94.26646276595744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24000</v>
      </c>
      <c r="V21" s="67">
        <v>23731.9</v>
      </c>
      <c r="W21" s="65">
        <f t="shared" si="5"/>
        <v>98.88291666666667</v>
      </c>
      <c r="X21" s="67">
        <v>464102</v>
      </c>
      <c r="Y21" s="67">
        <v>387521.19</v>
      </c>
      <c r="Z21" s="69">
        <f t="shared" si="6"/>
        <v>83.49914242989688</v>
      </c>
    </row>
    <row r="22" spans="1:26" ht="25.5">
      <c r="A22" s="18"/>
      <c r="B22" s="63" t="s">
        <v>29</v>
      </c>
      <c r="C22" s="96">
        <v>1444409</v>
      </c>
      <c r="D22" s="97">
        <v>1762582.71</v>
      </c>
      <c r="E22" s="107">
        <f t="shared" si="0"/>
        <v>122.02795122434158</v>
      </c>
      <c r="F22" s="99">
        <v>1574464</v>
      </c>
      <c r="G22" s="99">
        <v>1518188.08</v>
      </c>
      <c r="H22" s="65">
        <f t="shared" si="1"/>
        <v>96.42570932075932</v>
      </c>
      <c r="I22" s="100">
        <v>705740</v>
      </c>
      <c r="J22" s="100">
        <v>680998.86</v>
      </c>
      <c r="K22" s="65">
        <f t="shared" si="2"/>
        <v>96.494298183467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573109</v>
      </c>
      <c r="V22" s="67">
        <v>543844.96</v>
      </c>
      <c r="W22" s="65">
        <f t="shared" si="5"/>
        <v>94.89380903109182</v>
      </c>
      <c r="X22" s="67">
        <v>261415</v>
      </c>
      <c r="Y22" s="67">
        <v>259856.55</v>
      </c>
      <c r="Z22" s="69">
        <f t="shared" si="6"/>
        <v>99.40384063653576</v>
      </c>
    </row>
    <row r="23" spans="1:26" ht="27.75" customHeight="1">
      <c r="A23" s="18"/>
      <c r="B23" s="63" t="s">
        <v>30</v>
      </c>
      <c r="C23" s="96">
        <v>2348195</v>
      </c>
      <c r="D23" s="97">
        <v>2820432.58</v>
      </c>
      <c r="E23" s="107">
        <f t="shared" si="0"/>
        <v>120.11066287084336</v>
      </c>
      <c r="F23" s="99">
        <v>2672395</v>
      </c>
      <c r="G23" s="99">
        <v>2658959.74</v>
      </c>
      <c r="H23" s="65">
        <f t="shared" si="1"/>
        <v>99.49725770329611</v>
      </c>
      <c r="I23" s="100">
        <v>1061631</v>
      </c>
      <c r="J23" s="100">
        <v>1053501.41</v>
      </c>
      <c r="K23" s="65">
        <f t="shared" si="2"/>
        <v>99.23423581263168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1045520</v>
      </c>
      <c r="V23" s="67">
        <v>1042894.92</v>
      </c>
      <c r="W23" s="65">
        <f t="shared" si="5"/>
        <v>99.7489211110261</v>
      </c>
      <c r="X23" s="67">
        <v>485244</v>
      </c>
      <c r="Y23" s="67">
        <v>484217.71</v>
      </c>
      <c r="Z23" s="69">
        <f t="shared" si="6"/>
        <v>99.78850021844681</v>
      </c>
    </row>
    <row r="24" spans="1:30" ht="25.5">
      <c r="A24" s="18"/>
      <c r="B24" s="63" t="s">
        <v>31</v>
      </c>
      <c r="C24" s="96">
        <v>1952236</v>
      </c>
      <c r="D24" s="97">
        <v>2002001.38</v>
      </c>
      <c r="E24" s="107">
        <f t="shared" si="0"/>
        <v>102.54914774648147</v>
      </c>
      <c r="F24" s="99">
        <v>1836506</v>
      </c>
      <c r="G24" s="99">
        <v>1804555.55</v>
      </c>
      <c r="H24" s="65">
        <f t="shared" si="1"/>
        <v>98.26025888290046</v>
      </c>
      <c r="I24" s="100">
        <v>782221</v>
      </c>
      <c r="J24" s="100">
        <v>752342.65</v>
      </c>
      <c r="K24" s="65">
        <f t="shared" si="2"/>
        <v>96.18031860561146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202958</v>
      </c>
      <c r="V24" s="67">
        <v>202958</v>
      </c>
      <c r="W24" s="65">
        <f t="shared" si="5"/>
        <v>100</v>
      </c>
      <c r="X24" s="67">
        <v>316860</v>
      </c>
      <c r="Y24" s="67">
        <v>314799.14</v>
      </c>
      <c r="Z24" s="69">
        <f t="shared" si="6"/>
        <v>99.34959919207222</v>
      </c>
      <c r="AD24" s="109"/>
    </row>
    <row r="25" spans="1:26" ht="26.25" thickBot="1">
      <c r="A25" s="76"/>
      <c r="B25" s="77" t="s">
        <v>32</v>
      </c>
      <c r="C25" s="96">
        <v>12932081</v>
      </c>
      <c r="D25" s="97">
        <v>14980862.979999999</v>
      </c>
      <c r="E25" s="110">
        <f t="shared" si="0"/>
        <v>115.84263182391139</v>
      </c>
      <c r="F25" s="99">
        <v>13774209</v>
      </c>
      <c r="G25" s="99">
        <v>12526331.94</v>
      </c>
      <c r="H25" s="79">
        <f t="shared" si="1"/>
        <v>90.94048115576001</v>
      </c>
      <c r="I25" s="100">
        <v>2107780</v>
      </c>
      <c r="J25" s="100">
        <v>1941587.46</v>
      </c>
      <c r="K25" s="79">
        <f t="shared" si="2"/>
        <v>92.11528053212385</v>
      </c>
      <c r="L25" s="111"/>
      <c r="M25" s="82"/>
      <c r="N25" s="83"/>
      <c r="O25" s="84">
        <v>3935960</v>
      </c>
      <c r="P25" s="84">
        <v>3231988.71</v>
      </c>
      <c r="Q25" s="79">
        <f>P25/O25*100</f>
        <v>82.11436879439832</v>
      </c>
      <c r="R25" s="85"/>
      <c r="S25" s="85"/>
      <c r="T25" s="79"/>
      <c r="U25" s="84">
        <v>6634601</v>
      </c>
      <c r="V25" s="84">
        <v>6327167.949999999</v>
      </c>
      <c r="W25" s="79">
        <f t="shared" si="5"/>
        <v>95.36621644617361</v>
      </c>
      <c r="X25" s="84">
        <v>271808</v>
      </c>
      <c r="Y25" s="84">
        <v>249126.48</v>
      </c>
      <c r="Z25" s="86">
        <f t="shared" si="6"/>
        <v>91.65531551683542</v>
      </c>
    </row>
    <row r="26" spans="1:26" ht="37.5" customHeight="1" thickBot="1">
      <c r="A26" s="18"/>
      <c r="B26" s="88" t="s">
        <v>33</v>
      </c>
      <c r="C26" s="89">
        <f>SUM(C19:C25)</f>
        <v>23219736</v>
      </c>
      <c r="D26" s="92">
        <f>SUM(D19:D25)</f>
        <v>26362322.65</v>
      </c>
      <c r="E26" s="112">
        <f t="shared" si="0"/>
        <v>113.53411877723329</v>
      </c>
      <c r="F26" s="89">
        <f>SUM(F19:F25)</f>
        <v>24543833</v>
      </c>
      <c r="G26" s="92">
        <f>SUM(G19:G25)</f>
        <v>23050258.340000004</v>
      </c>
      <c r="H26" s="93">
        <f t="shared" si="1"/>
        <v>93.91466418468542</v>
      </c>
      <c r="I26" s="92">
        <f>SUM(I19:I25)</f>
        <v>6442158</v>
      </c>
      <c r="J26" s="92">
        <f>SUM(J19:J25)</f>
        <v>6180974.28</v>
      </c>
      <c r="K26" s="93">
        <f t="shared" si="2"/>
        <v>95.94571073854445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5162341</v>
      </c>
      <c r="P26" s="92">
        <f>SUM(P19:P25)</f>
        <v>4435335.65</v>
      </c>
      <c r="Q26" s="93">
        <f>P26/O26*100</f>
        <v>85.91713817432827</v>
      </c>
      <c r="R26" s="95"/>
      <c r="S26" s="95"/>
      <c r="T26" s="93"/>
      <c r="U26" s="92">
        <f>SUM(U19:U25)</f>
        <v>8577003</v>
      </c>
      <c r="V26" s="92">
        <f>SUM(V19:V25)</f>
        <v>8236923.829999999</v>
      </c>
      <c r="W26" s="93">
        <f t="shared" si="5"/>
        <v>96.03498832867376</v>
      </c>
      <c r="X26" s="92">
        <f>SUM(X19:X25)</f>
        <v>2292629</v>
      </c>
      <c r="Y26" s="92">
        <f>SUM(Y19:Y25)</f>
        <v>2178357.89</v>
      </c>
      <c r="Z26" s="52">
        <f t="shared" si="6"/>
        <v>95.01571732713842</v>
      </c>
    </row>
    <row r="27" spans="1:26" ht="22.5" customHeight="1" thickBot="1">
      <c r="A27" s="18"/>
      <c r="B27" s="113" t="s">
        <v>34</v>
      </c>
      <c r="C27" s="89">
        <f>C10+C18+C26</f>
        <v>130284403</v>
      </c>
      <c r="D27" s="92">
        <f>D10+D18+D26</f>
        <v>141632311.41</v>
      </c>
      <c r="E27" s="91">
        <f t="shared" si="0"/>
        <v>108.71010508448965</v>
      </c>
      <c r="F27" s="89">
        <f>F10+F18+F26</f>
        <v>112990464</v>
      </c>
      <c r="G27" s="92">
        <f>G10+G18+G26</f>
        <v>103737425.26</v>
      </c>
      <c r="H27" s="114">
        <f t="shared" si="1"/>
        <v>91.81077905831062</v>
      </c>
      <c r="I27" s="92">
        <f>I10+I18+I26</f>
        <v>22676453</v>
      </c>
      <c r="J27" s="92">
        <f>J10+J18+J26</f>
        <v>20859861.34</v>
      </c>
      <c r="K27" s="114">
        <f t="shared" si="2"/>
        <v>91.98908374250594</v>
      </c>
      <c r="L27" s="92">
        <f>L10+L18+L26</f>
        <v>490126</v>
      </c>
      <c r="M27" s="92">
        <f>M10+M18+M26</f>
        <v>469879.97</v>
      </c>
      <c r="N27" s="115">
        <f>N10+N18+N26</f>
        <v>95.86921934359735</v>
      </c>
      <c r="O27" s="92">
        <f>O10+O18+O26</f>
        <v>33438243</v>
      </c>
      <c r="P27" s="92">
        <f>P10+P18+P26</f>
        <v>30353562</v>
      </c>
      <c r="Q27" s="114">
        <f>P27/O27*100</f>
        <v>90.77499077927031</v>
      </c>
      <c r="R27" s="92"/>
      <c r="S27" s="92"/>
      <c r="T27" s="116"/>
      <c r="U27" s="92">
        <f>U10+U18+U26</f>
        <v>40964171</v>
      </c>
      <c r="V27" s="92">
        <f>V10+V18+V26</f>
        <v>37927845.26</v>
      </c>
      <c r="W27" s="114">
        <f t="shared" si="5"/>
        <v>92.58785014836502</v>
      </c>
      <c r="X27" s="92">
        <f>X10+X18+X26</f>
        <v>6916179</v>
      </c>
      <c r="Y27" s="92">
        <f>Y10+Y18+Y26</f>
        <v>6035170.35</v>
      </c>
      <c r="Z27" s="117">
        <f t="shared" si="6"/>
        <v>87.2616274101639</v>
      </c>
    </row>
    <row r="28" spans="1:26" ht="28.5" customHeight="1" thickBot="1">
      <c r="A28" s="118"/>
      <c r="B28" s="119" t="s">
        <v>35</v>
      </c>
      <c r="C28" s="120">
        <v>444756397</v>
      </c>
      <c r="D28" s="121">
        <v>457088606.25</v>
      </c>
      <c r="E28" s="122">
        <f t="shared" si="0"/>
        <v>102.77280087103502</v>
      </c>
      <c r="F28" s="123">
        <v>434533345</v>
      </c>
      <c r="G28" s="124">
        <v>423383959.8000001</v>
      </c>
      <c r="H28" s="114">
        <f t="shared" si="1"/>
        <v>97.43417039721083</v>
      </c>
      <c r="I28" s="125">
        <v>2309608</v>
      </c>
      <c r="J28" s="125">
        <v>2115480.93</v>
      </c>
      <c r="K28" s="114">
        <f t="shared" si="2"/>
        <v>91.59480439970767</v>
      </c>
      <c r="L28" s="126"/>
      <c r="M28" s="127"/>
      <c r="N28" s="128"/>
      <c r="O28" s="126">
        <v>100559080</v>
      </c>
      <c r="P28" s="127">
        <v>97388447.16000001</v>
      </c>
      <c r="Q28" s="114">
        <f>P28/O28*100</f>
        <v>96.84699498046324</v>
      </c>
      <c r="R28" s="126">
        <v>62482718</v>
      </c>
      <c r="S28" s="127">
        <v>60468689.91</v>
      </c>
      <c r="T28" s="114">
        <f>S28/R28*100</f>
        <v>96.77666376485095</v>
      </c>
      <c r="U28" s="126"/>
      <c r="V28" s="127"/>
      <c r="W28" s="114"/>
      <c r="X28" s="126">
        <v>12436815</v>
      </c>
      <c r="Y28" s="127">
        <v>12099828.639999997</v>
      </c>
      <c r="Z28" s="117">
        <f t="shared" si="6"/>
        <v>97.29041269810637</v>
      </c>
    </row>
    <row r="29" spans="1:26" ht="24.75" customHeight="1" thickBot="1">
      <c r="A29" s="76"/>
      <c r="B29" s="129" t="s">
        <v>36</v>
      </c>
      <c r="C29" s="130">
        <f>C27+C28</f>
        <v>575040800</v>
      </c>
      <c r="D29" s="131">
        <f>D27+D28</f>
        <v>598720917.66</v>
      </c>
      <c r="E29" s="91">
        <f t="shared" si="0"/>
        <v>104.1179891339884</v>
      </c>
      <c r="F29" s="130">
        <f>F27+F28</f>
        <v>547523809</v>
      </c>
      <c r="G29" s="131">
        <f>G27+G28</f>
        <v>527121385.06000006</v>
      </c>
      <c r="H29" s="93">
        <f t="shared" si="1"/>
        <v>96.27369191903034</v>
      </c>
      <c r="I29" s="130">
        <f>I27+I28</f>
        <v>24986061</v>
      </c>
      <c r="J29" s="130">
        <f>J27+J28</f>
        <v>22975342.27</v>
      </c>
      <c r="K29" s="93">
        <f t="shared" si="2"/>
        <v>91.95263819295086</v>
      </c>
      <c r="L29" s="131">
        <f>L27+L28</f>
        <v>490126</v>
      </c>
      <c r="M29" s="131">
        <f>M27+M28</f>
        <v>469879.97</v>
      </c>
      <c r="N29" s="45">
        <f>N27+N28</f>
        <v>95.86921934359735</v>
      </c>
      <c r="O29" s="131">
        <f>O27+O28</f>
        <v>133997323</v>
      </c>
      <c r="P29" s="131">
        <f>P27+P28</f>
        <v>127742009.16000001</v>
      </c>
      <c r="Q29" s="93">
        <f>P29/O29*100</f>
        <v>95.33176208303804</v>
      </c>
      <c r="R29" s="131">
        <f>R27+R28</f>
        <v>62482718</v>
      </c>
      <c r="S29" s="131">
        <f>S27+S28</f>
        <v>60468689.91</v>
      </c>
      <c r="T29" s="93">
        <f>S29/R29*100</f>
        <v>96.77666376485095</v>
      </c>
      <c r="U29" s="131">
        <f>U27+U28</f>
        <v>40964171</v>
      </c>
      <c r="V29" s="131">
        <f>V27+V28</f>
        <v>37927845.26</v>
      </c>
      <c r="W29" s="93">
        <f>V29/U29*100</f>
        <v>92.58785014836502</v>
      </c>
      <c r="X29" s="131">
        <f>X27+X28</f>
        <v>19352994</v>
      </c>
      <c r="Y29" s="131">
        <f>Y27+Y28</f>
        <v>18134998.989999995</v>
      </c>
      <c r="Z29" s="52">
        <f t="shared" si="6"/>
        <v>93.70642594112309</v>
      </c>
    </row>
    <row r="30" spans="9:25" ht="12.75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2" spans="6:7" ht="12.75">
      <c r="F32" s="133"/>
      <c r="G32" s="133"/>
    </row>
    <row r="33" ht="12.75">
      <c r="F33" s="133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2016-12-27T14:23:29Z</dcterms:created>
  <dcterms:modified xsi:type="dcterms:W3CDTF">2016-12-27T14:26:08Z</dcterms:modified>
  <cp:category/>
  <cp:version/>
  <cp:contentType/>
  <cp:contentStatus/>
</cp:coreProperties>
</file>