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8540" windowHeight="12015" activeTab="0"/>
  </bookViews>
  <sheets>
    <sheet name="щопонеділка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<sst xmlns="http://schemas.openxmlformats.org/spreadsheetml/2006/main" count="53" uniqueCount="34">
  <si>
    <t>Інформація про надходження та використання коштів місцевих бюджетів Дергачівського району (станом на 21.01.2019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</si>
  <si>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</si>
  <si>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</si>
  <si>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</si>
  <si>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</si>
  <si>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</si>
  <si>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</si>
  <si>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</si>
  <si>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</si>
  <si>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</si>
  <si>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</si>
  <si>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</t>
  </si>
  <si>
    <t>виконано
січень-</t>
  </si>
  <si>
    <t>%</t>
  </si>
  <si>
    <t>затерджено з урахуванням змін на 
січень-</t>
  </si>
  <si>
    <t>касові видатки  за січень-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</si>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</sst>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8"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72" fontId="13" fillId="0" borderId="3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 wrapText="1"/>
    </xf>
    <xf numFmtId="172" fontId="13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3" fillId="0" borderId="40" xfId="0" applyNumberFormat="1" applyFont="1" applyFill="1" applyBorder="1" applyAlignment="1">
      <alignment horizontal="center" vertical="center" wrapText="1"/>
    </xf>
    <xf numFmtId="174" fontId="5" fillId="0" borderId="24" xfId="333" applyNumberFormat="1" applyBorder="1" applyAlignment="1">
      <alignment vertical="center" wrapText="1"/>
      <protection/>
    </xf>
    <xf numFmtId="172" fontId="13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 29 10 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O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1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43486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3648415</v>
      </c>
      <c r="D10" s="39">
        <v>4345811.8</v>
      </c>
      <c r="E10" s="40">
        <f aca="true" t="shared" si="0" ref="E10:E27">D10/C10*100</f>
        <v>119.11506229417432</v>
      </c>
      <c r="F10" s="41">
        <v>4271298</v>
      </c>
      <c r="G10" s="41">
        <v>449412.49</v>
      </c>
      <c r="H10" s="42">
        <f aca="true" t="shared" si="1" ref="H10:H27">G10/F10*100</f>
        <v>10.521684274897233</v>
      </c>
      <c r="I10" s="41">
        <v>809961</v>
      </c>
      <c r="J10" s="41">
        <v>173028.7</v>
      </c>
      <c r="K10" s="42">
        <f aca="true" t="shared" si="2" ref="K10:K27">J10/I10*100</f>
        <v>21.36259647069427</v>
      </c>
      <c r="L10" s="41"/>
      <c r="M10" s="41"/>
      <c r="N10" s="41"/>
      <c r="O10" s="43">
        <v>1861015</v>
      </c>
      <c r="P10" s="43">
        <v>455783.89</v>
      </c>
      <c r="Q10" s="42">
        <f>P10/O10*100</f>
        <v>24.491145423330817</v>
      </c>
      <c r="R10" s="44"/>
      <c r="S10" s="44"/>
      <c r="T10" s="41"/>
      <c r="U10" s="43">
        <v>1386720</v>
      </c>
      <c r="V10" s="43">
        <v>771222.01</v>
      </c>
      <c r="W10" s="42">
        <f aca="true" t="shared" si="3" ref="W10:W17">V10/U10*100</f>
        <v>55.61483284296757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943739</v>
      </c>
      <c r="D11" s="47">
        <v>807370.99</v>
      </c>
      <c r="E11" s="48">
        <f t="shared" si="0"/>
        <v>85.55024111539313</v>
      </c>
      <c r="F11" s="49">
        <v>943739</v>
      </c>
      <c r="G11" s="49">
        <v>0</v>
      </c>
      <c r="H11" s="50">
        <f t="shared" si="1"/>
        <v>0</v>
      </c>
      <c r="I11" s="49">
        <v>238513</v>
      </c>
      <c r="J11" s="49">
        <v>64519.4</v>
      </c>
      <c r="K11" s="50">
        <f t="shared" si="2"/>
        <v>27.050684868330027</v>
      </c>
      <c r="L11" s="51"/>
      <c r="M11" s="49"/>
      <c r="N11" s="49"/>
      <c r="O11" s="51">
        <v>341556</v>
      </c>
      <c r="P11" s="51">
        <v>81567.34</v>
      </c>
      <c r="Q11" s="50">
        <f>P11/O11*100</f>
        <v>23.881102952370913</v>
      </c>
      <c r="R11" s="49"/>
      <c r="S11" s="49"/>
      <c r="T11" s="49"/>
      <c r="U11" s="51">
        <v>231750</v>
      </c>
      <c r="V11" s="51">
        <v>64607</v>
      </c>
      <c r="W11" s="50">
        <f t="shared" si="3"/>
        <v>27.877885652642938</v>
      </c>
      <c r="X11" s="51">
        <v>131920</v>
      </c>
      <c r="Y11" s="51">
        <v>26625.95</v>
      </c>
      <c r="Z11" s="52">
        <f aca="true" t="shared" si="4" ref="Z11:Z17">Y11/X11*100</f>
        <v>20.183406610066708</v>
      </c>
    </row>
    <row r="12" spans="1:26" ht="25.5">
      <c r="A12" s="18"/>
      <c r="B12" s="46" t="s">
        <v>18</v>
      </c>
      <c r="C12" s="47">
        <v>894742</v>
      </c>
      <c r="D12" s="47">
        <v>626783.36</v>
      </c>
      <c r="E12" s="48">
        <f t="shared" si="0"/>
        <v>70.05185405401781</v>
      </c>
      <c r="F12" s="49">
        <v>797101</v>
      </c>
      <c r="G12" s="49">
        <v>199701.8</v>
      </c>
      <c r="H12" s="50">
        <f t="shared" si="1"/>
        <v>25.053512666525318</v>
      </c>
      <c r="I12" s="49">
        <v>337312</v>
      </c>
      <c r="J12" s="49">
        <v>84643.6</v>
      </c>
      <c r="K12" s="50">
        <f t="shared" si="2"/>
        <v>25.093563229295135</v>
      </c>
      <c r="L12" s="53"/>
      <c r="M12" s="53"/>
      <c r="N12" s="49"/>
      <c r="O12" s="51">
        <v>275223</v>
      </c>
      <c r="P12" s="51">
        <v>86354.65</v>
      </c>
      <c r="Q12" s="50">
        <f>P12/O12*100</f>
        <v>31.37624762465346</v>
      </c>
      <c r="R12" s="53"/>
      <c r="S12" s="53"/>
      <c r="T12" s="49"/>
      <c r="U12" s="51">
        <v>60456</v>
      </c>
      <c r="V12" s="51">
        <v>0</v>
      </c>
      <c r="W12" s="50">
        <f t="shared" si="3"/>
        <v>0</v>
      </c>
      <c r="X12" s="51">
        <v>109019</v>
      </c>
      <c r="Y12" s="51">
        <v>28703.55</v>
      </c>
      <c r="Z12" s="52">
        <f t="shared" si="4"/>
        <v>26.328942661370952</v>
      </c>
    </row>
    <row r="13" spans="1:26" ht="25.5">
      <c r="A13" s="18"/>
      <c r="B13" s="46" t="s">
        <v>19</v>
      </c>
      <c r="C13" s="47">
        <v>1243980</v>
      </c>
      <c r="D13" s="47">
        <v>1244340.73</v>
      </c>
      <c r="E13" s="48">
        <f t="shared" si="0"/>
        <v>100.0289980546311</v>
      </c>
      <c r="F13" s="49">
        <v>1401680</v>
      </c>
      <c r="G13" s="49">
        <v>192015.5</v>
      </c>
      <c r="H13" s="50">
        <f t="shared" si="1"/>
        <v>13.698954112208206</v>
      </c>
      <c r="I13" s="49">
        <v>363794</v>
      </c>
      <c r="J13" s="49">
        <v>69005.5</v>
      </c>
      <c r="K13" s="50">
        <f t="shared" si="2"/>
        <v>18.968289746394937</v>
      </c>
      <c r="L13" s="51">
        <v>101176</v>
      </c>
      <c r="M13" s="49">
        <v>81270.54</v>
      </c>
      <c r="N13" s="50">
        <f>M13/L13*100</f>
        <v>80.32590732980152</v>
      </c>
      <c r="O13" s="51">
        <v>555457</v>
      </c>
      <c r="P13" s="51">
        <v>363567.86</v>
      </c>
      <c r="Q13" s="50">
        <f>P13/O13*100</f>
        <v>65.45382630878717</v>
      </c>
      <c r="R13" s="53"/>
      <c r="S13" s="53"/>
      <c r="T13" s="49"/>
      <c r="U13" s="51">
        <v>178734</v>
      </c>
      <c r="V13" s="51">
        <v>16777.65</v>
      </c>
      <c r="W13" s="50">
        <f t="shared" si="3"/>
        <v>9.38693813152506</v>
      </c>
      <c r="X13" s="51">
        <v>142369</v>
      </c>
      <c r="Y13" s="51">
        <v>72404.77</v>
      </c>
      <c r="Z13" s="52">
        <f t="shared" si="4"/>
        <v>50.85711777142497</v>
      </c>
    </row>
    <row r="14" spans="1:26" ht="25.5">
      <c r="A14" s="18"/>
      <c r="B14" s="46" t="s">
        <v>20</v>
      </c>
      <c r="C14" s="47">
        <v>357822</v>
      </c>
      <c r="D14" s="47">
        <v>300356.93</v>
      </c>
      <c r="E14" s="48">
        <f t="shared" si="0"/>
        <v>83.94031948846074</v>
      </c>
      <c r="F14" s="49">
        <v>357822</v>
      </c>
      <c r="G14" s="49">
        <v>0</v>
      </c>
      <c r="H14" s="50">
        <f t="shared" si="1"/>
        <v>0</v>
      </c>
      <c r="I14" s="49">
        <v>94804</v>
      </c>
      <c r="J14" s="49">
        <v>0</v>
      </c>
      <c r="K14" s="50">
        <f t="shared" si="2"/>
        <v>0</v>
      </c>
      <c r="L14" s="49"/>
      <c r="M14" s="49"/>
      <c r="N14" s="49"/>
      <c r="O14" s="51">
        <v>206087</v>
      </c>
      <c r="P14" s="51">
        <v>0</v>
      </c>
      <c r="Q14" s="50">
        <f>P14/O14*100</f>
        <v>0</v>
      </c>
      <c r="R14" s="53"/>
      <c r="S14" s="53"/>
      <c r="T14" s="49"/>
      <c r="U14" s="51">
        <v>19510</v>
      </c>
      <c r="V14" s="51">
        <v>0</v>
      </c>
      <c r="W14" s="50">
        <f t="shared" si="3"/>
        <v>0</v>
      </c>
      <c r="X14" s="51">
        <v>37421</v>
      </c>
      <c r="Y14" s="51">
        <v>0</v>
      </c>
      <c r="Z14" s="52">
        <f t="shared" si="4"/>
        <v>0</v>
      </c>
    </row>
    <row r="15" spans="1:26" ht="25.5">
      <c r="A15" s="18"/>
      <c r="B15" s="46" t="s">
        <v>21</v>
      </c>
      <c r="C15" s="47">
        <v>577411</v>
      </c>
      <c r="D15" s="47">
        <v>402616.02</v>
      </c>
      <c r="E15" s="48">
        <f t="shared" si="0"/>
        <v>69.72780567048429</v>
      </c>
      <c r="F15" s="49">
        <v>577411</v>
      </c>
      <c r="G15" s="49">
        <v>74531.5</v>
      </c>
      <c r="H15" s="50">
        <f t="shared" si="1"/>
        <v>12.90787671173566</v>
      </c>
      <c r="I15" s="49">
        <v>165236</v>
      </c>
      <c r="J15" s="49">
        <v>37497.5</v>
      </c>
      <c r="K15" s="50">
        <f t="shared" si="2"/>
        <v>22.69329928102835</v>
      </c>
      <c r="L15" s="49"/>
      <c r="M15" s="49"/>
      <c r="N15" s="49"/>
      <c r="O15" s="51"/>
      <c r="P15" s="51"/>
      <c r="Q15" s="50"/>
      <c r="R15" s="53"/>
      <c r="S15" s="53"/>
      <c r="T15" s="49"/>
      <c r="U15" s="51">
        <v>371510</v>
      </c>
      <c r="V15" s="51">
        <v>29110</v>
      </c>
      <c r="W15" s="50">
        <f t="shared" si="3"/>
        <v>7.835589889908751</v>
      </c>
      <c r="X15" s="51">
        <v>37515</v>
      </c>
      <c r="Y15" s="51">
        <v>7924</v>
      </c>
      <c r="Z15" s="52">
        <f t="shared" si="4"/>
        <v>21.122217779554845</v>
      </c>
    </row>
    <row r="16" spans="1:26" ht="26.25" thickBot="1">
      <c r="A16" s="37"/>
      <c r="B16" s="54" t="s">
        <v>22</v>
      </c>
      <c r="C16" s="55">
        <v>2996527</v>
      </c>
      <c r="D16" s="55">
        <v>2906059.71</v>
      </c>
      <c r="E16" s="56">
        <f t="shared" si="0"/>
        <v>96.98092858832908</v>
      </c>
      <c r="F16" s="57">
        <v>2222794</v>
      </c>
      <c r="G16" s="57">
        <v>491853.53</v>
      </c>
      <c r="H16" s="56">
        <f t="shared" si="1"/>
        <v>22.127715388830456</v>
      </c>
      <c r="I16" s="57">
        <v>560332</v>
      </c>
      <c r="J16" s="57">
        <v>167560</v>
      </c>
      <c r="K16" s="56">
        <f t="shared" si="2"/>
        <v>29.903699949315765</v>
      </c>
      <c r="L16" s="58"/>
      <c r="M16" s="58"/>
      <c r="N16" s="58"/>
      <c r="O16" s="59">
        <v>968699</v>
      </c>
      <c r="P16" s="59">
        <v>242958.69</v>
      </c>
      <c r="Q16" s="56">
        <f>P16/O16*100</f>
        <v>25.080927099129863</v>
      </c>
      <c r="R16" s="60"/>
      <c r="S16" s="60"/>
      <c r="T16" s="58"/>
      <c r="U16" s="59">
        <v>375500</v>
      </c>
      <c r="V16" s="59">
        <v>62607.06</v>
      </c>
      <c r="W16" s="56">
        <f t="shared" si="3"/>
        <v>16.67298535286285</v>
      </c>
      <c r="X16" s="59">
        <v>267108</v>
      </c>
      <c r="Y16" s="59">
        <v>37200</v>
      </c>
      <c r="Z16" s="61">
        <f t="shared" si="4"/>
        <v>13.92695089626668</v>
      </c>
    </row>
    <row r="17" spans="1:26" ht="26.25" thickBot="1">
      <c r="A17" s="62"/>
      <c r="B17" s="63" t="s">
        <v>23</v>
      </c>
      <c r="C17" s="64">
        <f>SUM(C11:C16)</f>
        <v>7014221</v>
      </c>
      <c r="D17" s="64">
        <f>SUM(D11:D16)</f>
        <v>6287527.74</v>
      </c>
      <c r="E17" s="65">
        <f t="shared" si="0"/>
        <v>89.63971537252677</v>
      </c>
      <c r="F17" s="66">
        <f>SUM(F11:F16)</f>
        <v>6300547</v>
      </c>
      <c r="G17" s="66">
        <f>SUM(G11:G16)</f>
        <v>958102.3300000001</v>
      </c>
      <c r="H17" s="67">
        <f t="shared" si="1"/>
        <v>15.206653168367765</v>
      </c>
      <c r="I17" s="66">
        <f>SUM(I11:I16)</f>
        <v>1759991</v>
      </c>
      <c r="J17" s="66">
        <f>SUM(J11:J16)</f>
        <v>423226</v>
      </c>
      <c r="K17" s="67">
        <f t="shared" si="2"/>
        <v>24.047054786075613</v>
      </c>
      <c r="L17" s="66">
        <f>SUM(L11:L16)</f>
        <v>101176</v>
      </c>
      <c r="M17" s="66">
        <f>SUM(M11:M16)</f>
        <v>81270.54</v>
      </c>
      <c r="N17" s="67">
        <f>M17/L17*100</f>
        <v>80.32590732980152</v>
      </c>
      <c r="O17" s="66">
        <f>SUM(O11:O16)</f>
        <v>2347022</v>
      </c>
      <c r="P17" s="66">
        <f>SUM(P11:P16)</f>
        <v>774448.54</v>
      </c>
      <c r="Q17" s="67">
        <f>P17/O17*100</f>
        <v>32.997072034263</v>
      </c>
      <c r="R17" s="66">
        <f>SUM(R11:R16)</f>
        <v>0</v>
      </c>
      <c r="S17" s="66">
        <f>SUM(S11:S16)</f>
        <v>0</v>
      </c>
      <c r="T17" s="66">
        <f>SUM(T11:T16)</f>
        <v>0</v>
      </c>
      <c r="U17" s="66">
        <f>SUM(U11:U16)</f>
        <v>1237460</v>
      </c>
      <c r="V17" s="66">
        <f>SUM(V11:V16)</f>
        <v>173101.71</v>
      </c>
      <c r="W17" s="67">
        <f t="shared" si="3"/>
        <v>13.988469122234253</v>
      </c>
      <c r="X17" s="66">
        <f>SUM(X11:X16)</f>
        <v>725352</v>
      </c>
      <c r="Y17" s="66">
        <f>SUM(Y11:Y16)</f>
        <v>172858.27000000002</v>
      </c>
      <c r="Z17" s="68">
        <f t="shared" si="4"/>
        <v>23.830949663060146</v>
      </c>
    </row>
    <row r="18" spans="1:26" ht="25.5">
      <c r="A18" s="18"/>
      <c r="B18" s="69" t="s">
        <v>24</v>
      </c>
      <c r="C18" s="70">
        <v>91399</v>
      </c>
      <c r="D18" s="71">
        <v>114434.1</v>
      </c>
      <c r="E18" s="72">
        <f t="shared" si="0"/>
        <v>125.20279215308703</v>
      </c>
      <c r="F18" s="73">
        <v>91399</v>
      </c>
      <c r="G18" s="73">
        <v>36868.7</v>
      </c>
      <c r="H18" s="74">
        <f t="shared" si="1"/>
        <v>40.33818750752196</v>
      </c>
      <c r="I18" s="75">
        <v>91399</v>
      </c>
      <c r="J18" s="75">
        <v>36868.7</v>
      </c>
      <c r="K18" s="74">
        <f t="shared" si="2"/>
        <v>40.33818750752196</v>
      </c>
      <c r="L18" s="73"/>
      <c r="M18" s="73"/>
      <c r="N18" s="73"/>
      <c r="O18" s="73"/>
      <c r="P18" s="73"/>
      <c r="Q18" s="74"/>
      <c r="R18" s="76"/>
      <c r="S18" s="76"/>
      <c r="T18" s="73"/>
      <c r="U18" s="77">
        <v>0</v>
      </c>
      <c r="V18" s="77">
        <v>0</v>
      </c>
      <c r="W18" s="74"/>
      <c r="X18" s="76"/>
      <c r="Y18" s="76"/>
      <c r="Z18" s="78"/>
    </row>
    <row r="19" spans="1:26" ht="25.5">
      <c r="A19" s="18"/>
      <c r="B19" s="46" t="s">
        <v>25</v>
      </c>
      <c r="C19" s="79">
        <v>518317</v>
      </c>
      <c r="D19" s="47">
        <v>551214.42</v>
      </c>
      <c r="E19" s="48">
        <f t="shared" si="0"/>
        <v>106.34696913278941</v>
      </c>
      <c r="F19" s="49">
        <v>611903</v>
      </c>
      <c r="G19" s="49">
        <v>152755.88</v>
      </c>
      <c r="H19" s="50">
        <f t="shared" si="1"/>
        <v>24.96406783428092</v>
      </c>
      <c r="I19" s="75">
        <v>186278</v>
      </c>
      <c r="J19" s="75">
        <v>71734.92</v>
      </c>
      <c r="K19" s="50">
        <f t="shared" si="2"/>
        <v>38.50960392531593</v>
      </c>
      <c r="L19" s="49"/>
      <c r="M19" s="49"/>
      <c r="N19" s="49"/>
      <c r="O19" s="51">
        <v>336262</v>
      </c>
      <c r="P19" s="51">
        <v>78454.3</v>
      </c>
      <c r="Q19" s="50">
        <f>P19/O19*100</f>
        <v>23.331301187764304</v>
      </c>
      <c r="R19" s="53"/>
      <c r="S19" s="53"/>
      <c r="T19" s="49"/>
      <c r="U19" s="77">
        <v>9000</v>
      </c>
      <c r="V19" s="77">
        <v>0</v>
      </c>
      <c r="W19" s="50">
        <f aca="true" t="shared" si="5" ref="W19:W27">V19/U19*100</f>
        <v>0</v>
      </c>
      <c r="X19" s="51">
        <v>80263</v>
      </c>
      <c r="Y19" s="51">
        <v>15162.16</v>
      </c>
      <c r="Z19" s="52">
        <f aca="true" t="shared" si="6" ref="Z19:Z27">Y19/X19*100</f>
        <v>18.890597161830485</v>
      </c>
    </row>
    <row r="20" spans="1:26" ht="25.5">
      <c r="A20" s="18"/>
      <c r="B20" s="46" t="s">
        <v>26</v>
      </c>
      <c r="C20" s="79">
        <v>127609</v>
      </c>
      <c r="D20" s="47">
        <v>184343.25</v>
      </c>
      <c r="E20" s="48">
        <f t="shared" si="0"/>
        <v>144.45944251581003</v>
      </c>
      <c r="F20" s="49">
        <v>126652</v>
      </c>
      <c r="G20" s="49">
        <v>0</v>
      </c>
      <c r="H20" s="50">
        <f t="shared" si="1"/>
        <v>0</v>
      </c>
      <c r="I20" s="75">
        <v>65492</v>
      </c>
      <c r="J20" s="75">
        <v>52142.8</v>
      </c>
      <c r="K20" s="50">
        <f t="shared" si="2"/>
        <v>79.61705246442314</v>
      </c>
      <c r="L20" s="49"/>
      <c r="M20" s="49"/>
      <c r="N20" s="49"/>
      <c r="O20" s="51"/>
      <c r="P20" s="51"/>
      <c r="Q20" s="50"/>
      <c r="R20" s="53"/>
      <c r="S20" s="53"/>
      <c r="T20" s="49"/>
      <c r="U20" s="77">
        <v>1700</v>
      </c>
      <c r="V20" s="77">
        <v>0</v>
      </c>
      <c r="W20" s="50">
        <f t="shared" si="5"/>
        <v>0</v>
      </c>
      <c r="X20" s="51">
        <v>59360</v>
      </c>
      <c r="Y20" s="51">
        <v>36077.25</v>
      </c>
      <c r="Z20" s="52">
        <f t="shared" si="6"/>
        <v>60.7770384097035</v>
      </c>
    </row>
    <row r="21" spans="1:26" ht="25.5">
      <c r="A21" s="18"/>
      <c r="B21" s="46" t="s">
        <v>27</v>
      </c>
      <c r="C21" s="79">
        <v>210058</v>
      </c>
      <c r="D21" s="47">
        <v>185906.28</v>
      </c>
      <c r="E21" s="48">
        <f t="shared" si="0"/>
        <v>88.50235649201649</v>
      </c>
      <c r="F21" s="49">
        <v>210058</v>
      </c>
      <c r="G21" s="49">
        <v>39250</v>
      </c>
      <c r="H21" s="50">
        <f t="shared" si="1"/>
        <v>18.685315484294815</v>
      </c>
      <c r="I21" s="75">
        <v>121813</v>
      </c>
      <c r="J21" s="75">
        <v>30141.58</v>
      </c>
      <c r="K21" s="50">
        <f t="shared" si="2"/>
        <v>24.7441406089662</v>
      </c>
      <c r="L21" s="49"/>
      <c r="M21" s="49"/>
      <c r="N21" s="49"/>
      <c r="O21" s="51"/>
      <c r="P21" s="51"/>
      <c r="Q21" s="50"/>
      <c r="R21" s="53"/>
      <c r="S21" s="53"/>
      <c r="T21" s="49"/>
      <c r="U21" s="77">
        <v>51600</v>
      </c>
      <c r="V21" s="77">
        <v>6900</v>
      </c>
      <c r="W21" s="50">
        <f t="shared" si="5"/>
        <v>13.372093023255813</v>
      </c>
      <c r="X21" s="51">
        <v>36545</v>
      </c>
      <c r="Y21" s="51">
        <v>11991</v>
      </c>
      <c r="Z21" s="52">
        <f t="shared" si="6"/>
        <v>32.81160213435491</v>
      </c>
    </row>
    <row r="22" spans="1:26" ht="27.75" customHeight="1">
      <c r="A22" s="18"/>
      <c r="B22" s="46" t="s">
        <v>28</v>
      </c>
      <c r="C22" s="79">
        <v>203141</v>
      </c>
      <c r="D22" s="47">
        <v>198109</v>
      </c>
      <c r="E22" s="48">
        <f t="shared" si="0"/>
        <v>97.52290281134778</v>
      </c>
      <c r="F22" s="49">
        <v>252542</v>
      </c>
      <c r="G22" s="49">
        <v>37625.9</v>
      </c>
      <c r="H22" s="50">
        <f t="shared" si="1"/>
        <v>14.898868307053878</v>
      </c>
      <c r="I22" s="75">
        <v>150448</v>
      </c>
      <c r="J22" s="75">
        <v>87010.39</v>
      </c>
      <c r="K22" s="50">
        <f t="shared" si="2"/>
        <v>57.83419520365841</v>
      </c>
      <c r="L22" s="49"/>
      <c r="M22" s="49"/>
      <c r="N22" s="49"/>
      <c r="O22" s="51"/>
      <c r="P22" s="51"/>
      <c r="Q22" s="50"/>
      <c r="R22" s="53"/>
      <c r="S22" s="53"/>
      <c r="T22" s="49"/>
      <c r="U22" s="77">
        <v>51663</v>
      </c>
      <c r="V22" s="77">
        <v>2262.82</v>
      </c>
      <c r="W22" s="50">
        <f t="shared" si="5"/>
        <v>4.379962448947991</v>
      </c>
      <c r="X22" s="51">
        <v>50331</v>
      </c>
      <c r="Y22" s="51">
        <v>28789.13</v>
      </c>
      <c r="Z22" s="52">
        <f t="shared" si="6"/>
        <v>57.19959865689138</v>
      </c>
    </row>
    <row r="23" spans="1:30" ht="26.25" thickBot="1">
      <c r="A23" s="18"/>
      <c r="B23" s="46" t="s">
        <v>29</v>
      </c>
      <c r="C23" s="79">
        <v>179953</v>
      </c>
      <c r="D23" s="47">
        <v>244560.37</v>
      </c>
      <c r="E23" s="48">
        <f t="shared" si="0"/>
        <v>135.9023578378799</v>
      </c>
      <c r="F23" s="49">
        <v>174181</v>
      </c>
      <c r="G23" s="49">
        <v>64655</v>
      </c>
      <c r="H23" s="50">
        <f t="shared" si="1"/>
        <v>37.11943323324587</v>
      </c>
      <c r="I23" s="75">
        <v>110909</v>
      </c>
      <c r="J23" s="75">
        <v>56990.7</v>
      </c>
      <c r="K23" s="50">
        <f t="shared" si="2"/>
        <v>51.38509949598319</v>
      </c>
      <c r="L23" s="49"/>
      <c r="M23" s="49"/>
      <c r="N23" s="49"/>
      <c r="O23" s="51"/>
      <c r="P23" s="51"/>
      <c r="Q23" s="50"/>
      <c r="R23" s="53"/>
      <c r="S23" s="53"/>
      <c r="T23" s="49"/>
      <c r="U23" s="77">
        <v>21010</v>
      </c>
      <c r="V23" s="77">
        <v>0</v>
      </c>
      <c r="W23" s="50">
        <f t="shared" si="5"/>
        <v>0</v>
      </c>
      <c r="X23" s="51">
        <v>42262</v>
      </c>
      <c r="Y23" s="51">
        <v>17660</v>
      </c>
      <c r="Z23" s="52">
        <f t="shared" si="6"/>
        <v>41.786948085750794</v>
      </c>
      <c r="AD23" s="80"/>
    </row>
    <row r="24" spans="1:26" ht="37.5" customHeight="1" thickBot="1">
      <c r="A24" s="18"/>
      <c r="B24" s="81" t="s">
        <v>30</v>
      </c>
      <c r="C24" s="82">
        <f>SUM(C18:C23)</f>
        <v>1330477</v>
      </c>
      <c r="D24" s="83">
        <f>SUM(D18:D23)</f>
        <v>1478567.42</v>
      </c>
      <c r="E24" s="65">
        <f t="shared" si="0"/>
        <v>111.13062608372786</v>
      </c>
      <c r="F24" s="83">
        <f>SUM(F18:F23)</f>
        <v>1466735</v>
      </c>
      <c r="G24" s="83">
        <f>SUM(G18:G23)</f>
        <v>331155.48000000004</v>
      </c>
      <c r="H24" s="67">
        <f t="shared" si="1"/>
        <v>22.57773081026907</v>
      </c>
      <c r="I24" s="66">
        <f>SUM(I18:I23)</f>
        <v>726339</v>
      </c>
      <c r="J24" s="66">
        <f>SUM(J18:J23)</f>
        <v>334889.09</v>
      </c>
      <c r="K24" s="67">
        <f t="shared" si="2"/>
        <v>46.10644478680066</v>
      </c>
      <c r="L24" s="66">
        <f>SUM(L18:L23)</f>
        <v>0</v>
      </c>
      <c r="M24" s="66">
        <f>SUM(M18:M23)</f>
        <v>0</v>
      </c>
      <c r="N24" s="66">
        <f>SUM(N18:N23)</f>
        <v>0</v>
      </c>
      <c r="O24" s="66">
        <f>SUM(O18:O23)</f>
        <v>336262</v>
      </c>
      <c r="P24" s="66">
        <f>SUM(P18:P23)</f>
        <v>78454.3</v>
      </c>
      <c r="Q24" s="67">
        <f>P24/O24*100</f>
        <v>23.331301187764304</v>
      </c>
      <c r="R24" s="66"/>
      <c r="S24" s="66"/>
      <c r="T24" s="66"/>
      <c r="U24" s="66">
        <f>SUM(U18:U23)</f>
        <v>134973</v>
      </c>
      <c r="V24" s="66">
        <f>SUM(V18:V23)</f>
        <v>9162.82</v>
      </c>
      <c r="W24" s="67">
        <f t="shared" si="5"/>
        <v>6.788631800434161</v>
      </c>
      <c r="X24" s="66">
        <f>SUM(X18:X23)</f>
        <v>268761</v>
      </c>
      <c r="Y24" s="66">
        <f>SUM(Y18:Y23)</f>
        <v>109679.54000000001</v>
      </c>
      <c r="Z24" s="68">
        <f t="shared" si="6"/>
        <v>40.80932129289592</v>
      </c>
    </row>
    <row r="25" spans="1:26" ht="22.5" customHeight="1" thickBot="1">
      <c r="A25" s="18"/>
      <c r="B25" s="84" t="s">
        <v>31</v>
      </c>
      <c r="C25" s="85">
        <f>C10+C17+C24</f>
        <v>11993113</v>
      </c>
      <c r="D25" s="86">
        <f>D10+D17+D24</f>
        <v>12111906.959999999</v>
      </c>
      <c r="E25" s="87">
        <f t="shared" si="0"/>
        <v>100.99051814153673</v>
      </c>
      <c r="F25" s="88">
        <f>F10+F17+F24</f>
        <v>12038580</v>
      </c>
      <c r="G25" s="89">
        <f>G10+G17+G24</f>
        <v>1738670.3</v>
      </c>
      <c r="H25" s="87">
        <f t="shared" si="1"/>
        <v>14.442486572336605</v>
      </c>
      <c r="I25" s="89">
        <f>I10+I17+I24</f>
        <v>3296291</v>
      </c>
      <c r="J25" s="89">
        <f>J10+J17+J24</f>
        <v>931143.79</v>
      </c>
      <c r="K25" s="87">
        <f t="shared" si="2"/>
        <v>28.24822778086037</v>
      </c>
      <c r="L25" s="89">
        <f>L10+L17+L24</f>
        <v>101176</v>
      </c>
      <c r="M25" s="89">
        <f>M10+M17+M24</f>
        <v>81270.54</v>
      </c>
      <c r="N25" s="87">
        <f>N10+N17+N24</f>
        <v>80.32590732980152</v>
      </c>
      <c r="O25" s="89">
        <f>O10+O17+O24</f>
        <v>4544299</v>
      </c>
      <c r="P25" s="89">
        <f>P10+P17+P24</f>
        <v>1308686.7300000002</v>
      </c>
      <c r="Q25" s="87">
        <f>P25/O25*100</f>
        <v>28.798429196670384</v>
      </c>
      <c r="R25" s="89"/>
      <c r="S25" s="89"/>
      <c r="T25" s="88"/>
      <c r="U25" s="89">
        <f>U10+U17+U24</f>
        <v>2759153</v>
      </c>
      <c r="V25" s="89">
        <f>V10+V17+V24</f>
        <v>953486.5399999999</v>
      </c>
      <c r="W25" s="87">
        <f t="shared" si="5"/>
        <v>34.55721882766196</v>
      </c>
      <c r="X25" s="89">
        <f>X10+X17+X24</f>
        <v>994113</v>
      </c>
      <c r="Y25" s="89">
        <f>Y10+Y17+Y24</f>
        <v>282537.81000000006</v>
      </c>
      <c r="Z25" s="90">
        <f t="shared" si="6"/>
        <v>28.42109599210553</v>
      </c>
    </row>
    <row r="26" spans="1:26" ht="28.5" customHeight="1" thickBot="1">
      <c r="A26" s="62"/>
      <c r="B26" s="91" t="s">
        <v>32</v>
      </c>
      <c r="C26" s="91">
        <v>64581127</v>
      </c>
      <c r="D26" s="91">
        <v>62708185</v>
      </c>
      <c r="E26" s="92">
        <f t="shared" si="0"/>
        <v>97.09986169798492</v>
      </c>
      <c r="F26" s="93">
        <v>64096945</v>
      </c>
      <c r="G26" s="93">
        <v>18397633.02</v>
      </c>
      <c r="H26" s="92">
        <f t="shared" si="1"/>
        <v>28.70282354330616</v>
      </c>
      <c r="I26" s="94">
        <v>553785</v>
      </c>
      <c r="J26" s="94">
        <v>390900.76</v>
      </c>
      <c r="K26" s="92">
        <f t="shared" si="2"/>
        <v>70.58709788094659</v>
      </c>
      <c r="L26" s="95"/>
      <c r="M26" s="93"/>
      <c r="N26" s="92"/>
      <c r="O26" s="95">
        <v>21860064</v>
      </c>
      <c r="P26" s="94">
        <v>4686894.68</v>
      </c>
      <c r="Q26" s="92">
        <f>P26/O26*100</f>
        <v>21.440443541244893</v>
      </c>
      <c r="R26" s="95">
        <v>7313414</v>
      </c>
      <c r="S26" s="94">
        <v>3797639.88</v>
      </c>
      <c r="T26" s="92">
        <f>S26/R26*100</f>
        <v>51.92704638353579</v>
      </c>
      <c r="U26" s="95"/>
      <c r="V26" s="94"/>
      <c r="W26" s="50" t="e">
        <f t="shared" si="5"/>
        <v>#DIV/0!</v>
      </c>
      <c r="X26" s="95">
        <v>1194133</v>
      </c>
      <c r="Y26" s="94">
        <v>339939.06</v>
      </c>
      <c r="Z26" s="96">
        <f t="shared" si="6"/>
        <v>28.467437044282335</v>
      </c>
    </row>
    <row r="27" spans="1:26" ht="24.75" customHeight="1" thickBot="1">
      <c r="A27" s="37"/>
      <c r="B27" s="97" t="s">
        <v>33</v>
      </c>
      <c r="C27" s="98">
        <f>C25+C26</f>
        <v>76574240</v>
      </c>
      <c r="D27" s="99">
        <f>D25+D26</f>
        <v>74820091.96</v>
      </c>
      <c r="E27" s="100">
        <f t="shared" si="0"/>
        <v>97.70921913165576</v>
      </c>
      <c r="F27" s="98">
        <f>F25+F26</f>
        <v>76135525</v>
      </c>
      <c r="G27" s="98">
        <f>G25+G26</f>
        <v>20136303.32</v>
      </c>
      <c r="H27" s="100">
        <f t="shared" si="1"/>
        <v>26.44797329498943</v>
      </c>
      <c r="I27" s="101">
        <f>I25+I26</f>
        <v>3850076</v>
      </c>
      <c r="J27" s="101">
        <f>J25+J26</f>
        <v>1322044.55</v>
      </c>
      <c r="K27" s="102">
        <f t="shared" si="2"/>
        <v>34.338141636684576</v>
      </c>
      <c r="L27" s="103">
        <f>L25+L26</f>
        <v>101176</v>
      </c>
      <c r="M27" s="103">
        <f>M25+M26</f>
        <v>81270.54</v>
      </c>
      <c r="N27" s="102">
        <f>N25+N26</f>
        <v>80.32590732980152</v>
      </c>
      <c r="O27" s="103">
        <f>O25+O26</f>
        <v>26404363</v>
      </c>
      <c r="P27" s="103">
        <f>P25+P26</f>
        <v>5995581.41</v>
      </c>
      <c r="Q27" s="102">
        <f>P27/O27*100</f>
        <v>22.706783004005814</v>
      </c>
      <c r="R27" s="103">
        <f>R25+R26</f>
        <v>7313414</v>
      </c>
      <c r="S27" s="103">
        <f>S25+S26</f>
        <v>3797639.88</v>
      </c>
      <c r="T27" s="102">
        <f>S27/R27*100</f>
        <v>51.92704638353579</v>
      </c>
      <c r="U27" s="103">
        <f>U25+U26</f>
        <v>2759153</v>
      </c>
      <c r="V27" s="103">
        <f>V25+V26</f>
        <v>953486.5399999999</v>
      </c>
      <c r="W27" s="102">
        <f t="shared" si="5"/>
        <v>34.55721882766196</v>
      </c>
      <c r="X27" s="103">
        <f>X25+X26</f>
        <v>2188246</v>
      </c>
      <c r="Y27" s="103">
        <f>Y25+Y26</f>
        <v>622476.8700000001</v>
      </c>
      <c r="Z27" s="104">
        <f t="shared" si="6"/>
        <v>28.446384455861</v>
      </c>
    </row>
    <row r="28" spans="6:39" ht="26.25" customHeight="1">
      <c r="F28" s="105"/>
      <c r="G28" s="105"/>
      <c r="H28" s="105"/>
      <c r="I28" s="106"/>
      <c r="J28" s="107"/>
      <c r="K28" s="106"/>
      <c r="L28" s="106"/>
      <c r="M28" s="106"/>
      <c r="N28" s="106"/>
      <c r="O28" s="106"/>
      <c r="P28" s="107"/>
      <c r="Q28" s="106"/>
      <c r="R28" s="106"/>
      <c r="S28" s="107"/>
      <c r="T28" s="106"/>
      <c r="U28" s="106"/>
      <c r="V28" s="106"/>
      <c r="W28" s="106"/>
      <c r="X28" s="106"/>
      <c r="Y28" s="10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2019-01-28T09:31:26Z</cp:lastPrinted>
  <dcterms:created xsi:type="dcterms:W3CDTF">2019-01-28T09:31:05Z</dcterms:created>
  <dcterms:modified xsi:type="dcterms:W3CDTF">2019-01-28T09:31:34Z</dcterms:modified>
  <cp:category/>
  <cp:version/>
  <cp:contentType/>
  <cp:contentStatus/>
</cp:coreProperties>
</file>