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<sst xmlns="http://schemas.openxmlformats.org/spreadsheetml/2006/main" count="56" uniqueCount="37">
  <si>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28 02.2018</t>
  </si>
  <si>
    <t>Інформація про надходження та використання коштів місцевих бюджетів Дергачівського району (станом на 28 02.2018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</si>
  <si>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</si>
  <si>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</si>
  <si>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</si>
  <si>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</si>
  <si>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</si>
  <si>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</si>
  <si>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</si>
  <si>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</si>
  <si>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</si>
  <si>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</si>
  <si>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січень-лютий</t>
  </si>
  <si>
    <t>виконання по доходах за січень-лютий</t>
  </si>
  <si>
    <t>%</t>
  </si>
  <si>
    <t>затерджено з урахуванням змін на 
січень-лютий</t>
  </si>
  <si>
    <t>касові видатки  за січень-лютий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</si>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</sst>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16" xfId="334" applyFont="1" applyBorder="1">
      <alignment/>
      <protection/>
    </xf>
    <xf numFmtId="1" fontId="4" fillId="0" borderId="18" xfId="334" applyNumberFormat="1" applyFont="1" applyBorder="1">
      <alignment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40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8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8" fillId="0" borderId="17" xfId="333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7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4" applyFont="1" applyBorder="1">
      <alignment/>
      <protection/>
    </xf>
    <xf numFmtId="1" fontId="4" fillId="0" borderId="38" xfId="334" applyNumberFormat="1" applyFont="1" applyBorder="1">
      <alignment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40" xfId="340" applyNumberFormat="1" applyFont="1" applyBorder="1" applyAlignment="1">
      <alignment vertical="center" wrapText="1"/>
      <protection/>
    </xf>
    <xf numFmtId="172" fontId="6" fillId="0" borderId="40" xfId="0" applyNumberFormat="1" applyFont="1" applyFill="1" applyBorder="1" applyAlignment="1">
      <alignment vertical="center"/>
    </xf>
    <xf numFmtId="174" fontId="4" fillId="0" borderId="40" xfId="338" applyNumberFormat="1" applyFont="1" applyBorder="1" applyAlignment="1">
      <alignment vertical="center" wrapText="1"/>
      <protection/>
    </xf>
    <xf numFmtId="1" fontId="4" fillId="0" borderId="40" xfId="337" applyNumberFormat="1" applyFont="1" applyFill="1" applyBorder="1" applyAlignment="1">
      <alignment vertical="center" wrapText="1"/>
      <protection/>
    </xf>
    <xf numFmtId="174" fontId="0" fillId="0" borderId="40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0" fontId="4" fillId="0" borderId="42" xfId="334" applyFont="1" applyBorder="1">
      <alignment/>
      <protection/>
    </xf>
    <xf numFmtId="1" fontId="4" fillId="0" borderId="43" xfId="334" applyNumberFormat="1" applyFont="1" applyBorder="1">
      <alignment/>
      <protection/>
    </xf>
    <xf numFmtId="172" fontId="6" fillId="0" borderId="44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7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3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9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4" fontId="4" fillId="0" borderId="48" xfId="338" applyNumberFormat="1" applyFont="1" applyBorder="1" applyAlignment="1">
      <alignment vertical="center" wrapText="1"/>
      <protection/>
    </xf>
    <xf numFmtId="1" fontId="0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" fontId="4" fillId="0" borderId="47" xfId="337" applyNumberFormat="1" applyFont="1" applyFill="1" applyBorder="1" applyAlignment="1">
      <alignment vertical="center" wrapText="1"/>
      <protection/>
    </xf>
    <xf numFmtId="174" fontId="0" fillId="0" borderId="47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>
      <alignment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8" applyNumberFormat="1" applyFont="1" applyBorder="1" applyAlignment="1">
      <alignment vertical="center" wrapText="1"/>
      <protection/>
    </xf>
    <xf numFmtId="14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4" fontId="0" fillId="0" borderId="40" xfId="0" applyNumberFormat="1" applyFont="1" applyFill="1" applyBorder="1" applyAlignment="1">
      <alignment vertical="center" wrapText="1"/>
    </xf>
    <xf numFmtId="1" fontId="0" fillId="0" borderId="4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3" xfId="0" applyNumberFormat="1" applyFont="1" applyFill="1" applyBorder="1" applyAlignment="1">
      <alignment vertical="center"/>
    </xf>
    <xf numFmtId="14" fontId="0" fillId="0" borderId="47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horizontal="center"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58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" fillId="0" borderId="42" xfId="336" applyFont="1" applyBorder="1">
      <alignment/>
      <protection/>
    </xf>
    <xf numFmtId="1" fontId="4" fillId="0" borderId="43" xfId="336" applyNumberFormat="1" applyFont="1" applyBorder="1">
      <alignment/>
      <protection/>
    </xf>
    <xf numFmtId="172" fontId="6" fillId="0" borderId="12" xfId="0" applyNumberFormat="1" applyFont="1" applyFill="1" applyBorder="1" applyAlignment="1">
      <alignment vertical="center"/>
    </xf>
    <xf numFmtId="174" fontId="8" fillId="0" borderId="47" xfId="340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7" xfId="338" applyNumberFormat="1" applyFont="1" applyBorder="1" applyAlignment="1">
      <alignment vertical="center" wrapText="1"/>
      <protection/>
    </xf>
    <xf numFmtId="174" fontId="6" fillId="0" borderId="56" xfId="0" applyNumberFormat="1" applyFont="1" applyFill="1" applyBorder="1" applyAlignment="1">
      <alignment vertical="center"/>
    </xf>
    <xf numFmtId="1" fontId="8" fillId="0" borderId="56" xfId="337" applyNumberFormat="1" applyFont="1" applyFill="1" applyBorder="1" applyAlignment="1">
      <alignment vertical="center" wrapText="1"/>
      <protection/>
    </xf>
    <xf numFmtId="172" fontId="6" fillId="0" borderId="5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0 10 2017" xfId="335"/>
    <cellStyle name="Обычный_доходи 24.04 2017" xfId="336"/>
    <cellStyle name="Обычный_жовтень касові" xfId="337"/>
    <cellStyle name="Обычный_Книга1" xfId="338"/>
    <cellStyle name="Обычный_КФК" xfId="339"/>
    <cellStyle name="Обычный_щопонеділка" xfId="340"/>
    <cellStyle name="Followed Hyperlink" xfId="341"/>
    <cellStyle name="Плохой" xfId="342"/>
    <cellStyle name="Пояснение" xfId="343"/>
    <cellStyle name="Примечание" xfId="344"/>
    <cellStyle name="Percent" xfId="345"/>
    <cellStyle name="Связанная ячейка" xfId="346"/>
    <cellStyle name="Текст предупреждения" xfId="347"/>
    <cellStyle name="Comma" xfId="348"/>
    <cellStyle name="Comma [0]" xfId="349"/>
    <cellStyle name="Хороший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 thickBot="1">
      <c r="A9" s="18"/>
      <c r="B9" s="29"/>
      <c r="C9" s="30" t="s">
        <v>12</v>
      </c>
      <c r="D9" s="31" t="s">
        <v>13</v>
      </c>
      <c r="E9" s="32" t="s">
        <v>14</v>
      </c>
      <c r="F9" s="33" t="s">
        <v>15</v>
      </c>
      <c r="G9" s="34" t="s">
        <v>16</v>
      </c>
      <c r="H9" s="35" t="s">
        <v>14</v>
      </c>
      <c r="I9" s="33" t="s">
        <v>15</v>
      </c>
      <c r="J9" s="34" t="s">
        <v>16</v>
      </c>
      <c r="K9" s="36" t="s">
        <v>14</v>
      </c>
      <c r="L9" s="33" t="s">
        <v>15</v>
      </c>
      <c r="M9" s="34" t="s">
        <v>16</v>
      </c>
      <c r="N9" s="36" t="s">
        <v>14</v>
      </c>
      <c r="O9" s="33" t="s">
        <v>15</v>
      </c>
      <c r="P9" s="34" t="s">
        <v>16</v>
      </c>
      <c r="Q9" s="36" t="s">
        <v>14</v>
      </c>
      <c r="R9" s="33" t="s">
        <v>15</v>
      </c>
      <c r="S9" s="34" t="s">
        <v>16</v>
      </c>
      <c r="T9" s="36" t="s">
        <v>14</v>
      </c>
      <c r="U9" s="33" t="s">
        <v>15</v>
      </c>
      <c r="V9" s="34" t="s">
        <v>16</v>
      </c>
      <c r="W9" s="36" t="s">
        <v>14</v>
      </c>
      <c r="X9" s="33" t="s">
        <v>15</v>
      </c>
      <c r="Y9" s="34" t="s">
        <v>16</v>
      </c>
      <c r="Z9" s="37" t="s">
        <v>14</v>
      </c>
    </row>
    <row r="10" spans="1:26" ht="42.75" customHeight="1" thickBot="1">
      <c r="A10" s="38"/>
      <c r="B10" s="39" t="s">
        <v>17</v>
      </c>
      <c r="C10" s="40">
        <v>6617685</v>
      </c>
      <c r="D10" s="41">
        <v>8183238.38</v>
      </c>
      <c r="E10" s="42">
        <f aca="true" t="shared" si="0" ref="E10:E29">D10/C10*100</f>
        <v>123.65711544142701</v>
      </c>
      <c r="F10" s="43">
        <v>6989661</v>
      </c>
      <c r="G10" s="43">
        <v>3714201.63</v>
      </c>
      <c r="H10" s="44">
        <f aca="true" t="shared" si="1" ref="H10:H29">G10/F10*100</f>
        <v>53.13850886330539</v>
      </c>
      <c r="I10" s="45">
        <v>1264203</v>
      </c>
      <c r="J10" s="45">
        <v>575473.55</v>
      </c>
      <c r="K10" s="46">
        <f aca="true" t="shared" si="2" ref="K10:K29">J10/I10*100</f>
        <v>45.52066005222263</v>
      </c>
      <c r="L10" s="47"/>
      <c r="M10" s="48"/>
      <c r="N10" s="49"/>
      <c r="O10" s="50">
        <v>3166458</v>
      </c>
      <c r="P10" s="50">
        <v>2482540.5</v>
      </c>
      <c r="Q10" s="51">
        <f aca="true" t="shared" si="3" ref="Q10:Q15">P10/O10*100</f>
        <v>78.40118201473065</v>
      </c>
      <c r="R10" s="52"/>
      <c r="S10" s="52"/>
      <c r="T10" s="46"/>
      <c r="U10" s="53">
        <v>1312000</v>
      </c>
      <c r="V10" s="53">
        <v>585049.79</v>
      </c>
      <c r="W10" s="46">
        <f aca="true" t="shared" si="4" ref="W10:W18">V10/U10*100</f>
        <v>44.59220960365854</v>
      </c>
      <c r="X10" s="53"/>
      <c r="Y10" s="53"/>
      <c r="Z10" s="54"/>
    </row>
    <row r="11" spans="1:26" ht="39.75" customHeight="1">
      <c r="A11" s="18"/>
      <c r="B11" s="55" t="s">
        <v>18</v>
      </c>
      <c r="C11" s="56">
        <v>1706960</v>
      </c>
      <c r="D11" s="57">
        <v>1804702.87</v>
      </c>
      <c r="E11" s="58">
        <f t="shared" si="0"/>
        <v>105.72613710924685</v>
      </c>
      <c r="F11" s="59">
        <v>1706960</v>
      </c>
      <c r="G11" s="59">
        <v>948967.25</v>
      </c>
      <c r="H11" s="60">
        <f t="shared" si="1"/>
        <v>55.59399458686788</v>
      </c>
      <c r="I11" s="61">
        <v>380260</v>
      </c>
      <c r="J11" s="61">
        <v>330913.68</v>
      </c>
      <c r="K11" s="60">
        <f t="shared" si="2"/>
        <v>87.02300531215485</v>
      </c>
      <c r="L11" s="62"/>
      <c r="M11" s="62"/>
      <c r="N11" s="60"/>
      <c r="O11" s="62">
        <v>605302</v>
      </c>
      <c r="P11" s="62">
        <v>413418.03</v>
      </c>
      <c r="Q11" s="60">
        <f t="shared" si="3"/>
        <v>68.29946539082971</v>
      </c>
      <c r="R11" s="63"/>
      <c r="S11" s="63"/>
      <c r="T11" s="60"/>
      <c r="U11" s="62">
        <v>539193</v>
      </c>
      <c r="V11" s="62">
        <v>52260.88</v>
      </c>
      <c r="W11" s="60">
        <f t="shared" si="4"/>
        <v>9.692425532230574</v>
      </c>
      <c r="X11" s="62">
        <v>182205</v>
      </c>
      <c r="Y11" s="62">
        <v>152374.66</v>
      </c>
      <c r="Z11" s="64">
        <f>Y11/X11*100</f>
        <v>83.62814412337751</v>
      </c>
    </row>
    <row r="12" spans="1:26" ht="24" customHeight="1">
      <c r="A12" s="18"/>
      <c r="B12" s="65" t="s">
        <v>19</v>
      </c>
      <c r="C12" s="66">
        <v>1667676</v>
      </c>
      <c r="D12" s="67">
        <v>2088756.6</v>
      </c>
      <c r="E12" s="68">
        <f t="shared" si="0"/>
        <v>125.24954487562331</v>
      </c>
      <c r="F12" s="59">
        <v>1800924</v>
      </c>
      <c r="G12" s="59">
        <v>880226.03</v>
      </c>
      <c r="H12" s="69">
        <f t="shared" si="1"/>
        <v>48.876356248237016</v>
      </c>
      <c r="I12" s="61">
        <v>771984</v>
      </c>
      <c r="J12" s="61">
        <v>298439.64</v>
      </c>
      <c r="K12" s="69">
        <f t="shared" si="2"/>
        <v>38.658785674314494</v>
      </c>
      <c r="L12" s="70"/>
      <c r="M12" s="70"/>
      <c r="N12" s="69"/>
      <c r="O12" s="71">
        <v>476750</v>
      </c>
      <c r="P12" s="71">
        <v>388607.92</v>
      </c>
      <c r="Q12" s="69">
        <f t="shared" si="3"/>
        <v>81.51188673308862</v>
      </c>
      <c r="R12" s="72"/>
      <c r="S12" s="72"/>
      <c r="T12" s="69"/>
      <c r="U12" s="71">
        <v>223000</v>
      </c>
      <c r="V12" s="71">
        <v>36671.61</v>
      </c>
      <c r="W12" s="69">
        <f t="shared" si="4"/>
        <v>16.44466816143498</v>
      </c>
      <c r="X12" s="71">
        <v>285940</v>
      </c>
      <c r="Y12" s="71">
        <v>133506.86</v>
      </c>
      <c r="Z12" s="73">
        <f>Y12/X12*100</f>
        <v>46.69051549276072</v>
      </c>
    </row>
    <row r="13" spans="1:26" ht="25.5" hidden="1">
      <c r="A13" s="18"/>
      <c r="B13" s="65" t="s">
        <v>20</v>
      </c>
      <c r="C13" s="66"/>
      <c r="D13" s="67"/>
      <c r="E13" s="68" t="e">
        <f t="shared" si="0"/>
        <v>#DIV/0!</v>
      </c>
      <c r="F13" s="59"/>
      <c r="G13" s="59"/>
      <c r="H13" s="69" t="e">
        <f t="shared" si="1"/>
        <v>#DIV/0!</v>
      </c>
      <c r="I13" s="61"/>
      <c r="J13" s="61"/>
      <c r="K13" s="69" t="e">
        <f t="shared" si="2"/>
        <v>#DIV/0!</v>
      </c>
      <c r="L13" s="74"/>
      <c r="M13" s="74"/>
      <c r="N13" s="69"/>
      <c r="O13" s="71"/>
      <c r="P13" s="71"/>
      <c r="Q13" s="69" t="e">
        <f t="shared" si="3"/>
        <v>#DIV/0!</v>
      </c>
      <c r="R13" s="72"/>
      <c r="S13" s="72"/>
      <c r="T13" s="69"/>
      <c r="U13" s="71"/>
      <c r="V13" s="71"/>
      <c r="W13" s="69" t="e">
        <f t="shared" si="4"/>
        <v>#DIV/0!</v>
      </c>
      <c r="X13" s="71"/>
      <c r="Y13" s="71"/>
      <c r="Z13" s="73"/>
    </row>
    <row r="14" spans="1:26" ht="25.5">
      <c r="A14" s="18"/>
      <c r="B14" s="65" t="s">
        <v>21</v>
      </c>
      <c r="C14" s="66">
        <v>2266919</v>
      </c>
      <c r="D14" s="67">
        <v>2473245.03</v>
      </c>
      <c r="E14" s="68">
        <f t="shared" si="0"/>
        <v>109.10160574771308</v>
      </c>
      <c r="F14" s="59">
        <v>2360840</v>
      </c>
      <c r="G14" s="59">
        <v>1592421.95</v>
      </c>
      <c r="H14" s="69">
        <f t="shared" si="1"/>
        <v>67.45149819555752</v>
      </c>
      <c r="I14" s="61">
        <v>477876</v>
      </c>
      <c r="J14" s="61">
        <v>407736.91</v>
      </c>
      <c r="K14" s="69">
        <f t="shared" si="2"/>
        <v>85.32274271986876</v>
      </c>
      <c r="L14" s="75">
        <v>142315</v>
      </c>
      <c r="M14" s="75">
        <v>112638.45</v>
      </c>
      <c r="N14" s="69">
        <f>M14/L14*100</f>
        <v>79.14727892351475</v>
      </c>
      <c r="O14" s="71">
        <v>923544</v>
      </c>
      <c r="P14" s="71">
        <v>748520.27</v>
      </c>
      <c r="Q14" s="69">
        <f t="shared" si="3"/>
        <v>81.04868528191402</v>
      </c>
      <c r="R14" s="72"/>
      <c r="S14" s="72"/>
      <c r="T14" s="69"/>
      <c r="U14" s="71">
        <v>544280</v>
      </c>
      <c r="V14" s="71">
        <v>153222.13</v>
      </c>
      <c r="W14" s="69">
        <f t="shared" si="4"/>
        <v>28.15134305871978</v>
      </c>
      <c r="X14" s="71">
        <v>235825</v>
      </c>
      <c r="Y14" s="71">
        <v>170304.19</v>
      </c>
      <c r="Z14" s="73">
        <f>Y14/X14*100</f>
        <v>72.21634262694795</v>
      </c>
    </row>
    <row r="15" spans="1:26" ht="25.5">
      <c r="A15" s="18"/>
      <c r="B15" s="65" t="s">
        <v>22</v>
      </c>
      <c r="C15" s="66">
        <v>556007</v>
      </c>
      <c r="D15" s="67">
        <v>595193.39</v>
      </c>
      <c r="E15" s="68">
        <f t="shared" si="0"/>
        <v>107.04782313891732</v>
      </c>
      <c r="F15" s="59">
        <v>556007</v>
      </c>
      <c r="G15" s="59">
        <v>406704.16</v>
      </c>
      <c r="H15" s="69">
        <f t="shared" si="1"/>
        <v>73.14730929646569</v>
      </c>
      <c r="I15" s="61">
        <v>140177</v>
      </c>
      <c r="J15" s="61">
        <v>89612.2</v>
      </c>
      <c r="K15" s="69">
        <f t="shared" si="2"/>
        <v>63.92789116616848</v>
      </c>
      <c r="L15" s="76"/>
      <c r="M15" s="77"/>
      <c r="N15" s="78"/>
      <c r="O15" s="71">
        <v>329152</v>
      </c>
      <c r="P15" s="71">
        <v>251810.4</v>
      </c>
      <c r="Q15" s="69">
        <f t="shared" si="3"/>
        <v>76.50277075636788</v>
      </c>
      <c r="R15" s="72"/>
      <c r="S15" s="72"/>
      <c r="T15" s="69"/>
      <c r="U15" s="71">
        <v>12600</v>
      </c>
      <c r="V15" s="71">
        <v>6682.36</v>
      </c>
      <c r="W15" s="69">
        <f t="shared" si="4"/>
        <v>53.03460317460317</v>
      </c>
      <c r="X15" s="71">
        <v>74078</v>
      </c>
      <c r="Y15" s="71">
        <v>58599.2</v>
      </c>
      <c r="Z15" s="73">
        <f>Y15/X15*100</f>
        <v>79.10472744944518</v>
      </c>
    </row>
    <row r="16" spans="1:26" ht="25.5">
      <c r="A16" s="18"/>
      <c r="B16" s="65" t="s">
        <v>23</v>
      </c>
      <c r="C16" s="66">
        <v>359860</v>
      </c>
      <c r="D16" s="67">
        <v>880717.62</v>
      </c>
      <c r="E16" s="68">
        <f t="shared" si="0"/>
        <v>244.7389595953982</v>
      </c>
      <c r="F16" s="59">
        <v>359860</v>
      </c>
      <c r="G16" s="59">
        <v>298411.92</v>
      </c>
      <c r="H16" s="69">
        <f t="shared" si="1"/>
        <v>82.92444839659868</v>
      </c>
      <c r="I16" s="61">
        <v>235186</v>
      </c>
      <c r="J16" s="61">
        <v>190175.33</v>
      </c>
      <c r="K16" s="69">
        <f t="shared" si="2"/>
        <v>80.86167118791084</v>
      </c>
      <c r="L16" s="76"/>
      <c r="M16" s="77"/>
      <c r="N16" s="79"/>
      <c r="O16" s="80"/>
      <c r="P16" s="80"/>
      <c r="Q16" s="69"/>
      <c r="R16" s="72"/>
      <c r="S16" s="72"/>
      <c r="T16" s="69"/>
      <c r="U16" s="71">
        <v>58674</v>
      </c>
      <c r="V16" s="71">
        <v>46454.85</v>
      </c>
      <c r="W16" s="69">
        <f t="shared" si="4"/>
        <v>79.17450659576643</v>
      </c>
      <c r="X16" s="71">
        <v>64000</v>
      </c>
      <c r="Y16" s="71">
        <v>61781.74</v>
      </c>
      <c r="Z16" s="73">
        <f>Y16/X16*100</f>
        <v>96.53396875</v>
      </c>
    </row>
    <row r="17" spans="1:26" ht="26.25" thickBot="1">
      <c r="A17" s="81"/>
      <c r="B17" s="82" t="s">
        <v>24</v>
      </c>
      <c r="C17" s="66">
        <v>4771569</v>
      </c>
      <c r="D17" s="67">
        <v>5564175.12</v>
      </c>
      <c r="E17" s="83">
        <f t="shared" si="0"/>
        <v>116.61101662786393</v>
      </c>
      <c r="F17" s="59">
        <v>4235115</v>
      </c>
      <c r="G17" s="59">
        <v>2522286.98</v>
      </c>
      <c r="H17" s="84">
        <f t="shared" si="1"/>
        <v>59.55651688324875</v>
      </c>
      <c r="I17" s="85">
        <v>1152117</v>
      </c>
      <c r="J17" s="85">
        <v>744602.28</v>
      </c>
      <c r="K17" s="84">
        <f t="shared" si="2"/>
        <v>64.62905069537209</v>
      </c>
      <c r="L17" s="86"/>
      <c r="M17" s="87"/>
      <c r="N17" s="88"/>
      <c r="O17" s="89">
        <v>2003788</v>
      </c>
      <c r="P17" s="89">
        <v>1293812</v>
      </c>
      <c r="Q17" s="84">
        <f>P17/O17*100</f>
        <v>64.56830762535756</v>
      </c>
      <c r="R17" s="90"/>
      <c r="S17" s="90"/>
      <c r="T17" s="84"/>
      <c r="U17" s="89">
        <v>352263</v>
      </c>
      <c r="V17" s="89">
        <v>57883.53</v>
      </c>
      <c r="W17" s="84">
        <f t="shared" si="4"/>
        <v>16.431907410088485</v>
      </c>
      <c r="X17" s="89">
        <v>520435</v>
      </c>
      <c r="Y17" s="89">
        <v>295977.17</v>
      </c>
      <c r="Z17" s="91">
        <f>Y17/X17*100</f>
        <v>56.87111166620231</v>
      </c>
    </row>
    <row r="18" spans="1:26" ht="26.25" thickBot="1">
      <c r="A18" s="92"/>
      <c r="B18" s="93" t="s">
        <v>25</v>
      </c>
      <c r="C18" s="94">
        <f>SUM(C11:C17)</f>
        <v>11328991</v>
      </c>
      <c r="D18" s="94">
        <f>SUM(D11:D17)</f>
        <v>13406790.629999999</v>
      </c>
      <c r="E18" s="95">
        <f t="shared" si="0"/>
        <v>118.34055327610375</v>
      </c>
      <c r="F18" s="94">
        <f>SUM(F11:F17)</f>
        <v>11019706</v>
      </c>
      <c r="G18" s="94">
        <f>SUM(G11:G17)</f>
        <v>6649018.29</v>
      </c>
      <c r="H18" s="96">
        <f t="shared" si="1"/>
        <v>60.33752887781216</v>
      </c>
      <c r="I18" s="94">
        <f>SUM(I11:I17)</f>
        <v>3157600</v>
      </c>
      <c r="J18" s="94">
        <f>SUM(J11:J17)</f>
        <v>2061480.04</v>
      </c>
      <c r="K18" s="96">
        <f t="shared" si="2"/>
        <v>65.28629465416772</v>
      </c>
      <c r="L18" s="97">
        <f>SUM(L11:L17)</f>
        <v>142315</v>
      </c>
      <c r="M18" s="94">
        <f>SUM(M11:M17)</f>
        <v>112638.45</v>
      </c>
      <c r="N18" s="96">
        <f>M18/L18*100</f>
        <v>79.14727892351475</v>
      </c>
      <c r="O18" s="94">
        <f>SUM(O11:O17)</f>
        <v>4338536</v>
      </c>
      <c r="P18" s="94">
        <f>SUM(P11:P17)</f>
        <v>3096168.62</v>
      </c>
      <c r="Q18" s="96">
        <f>P18/O18*100</f>
        <v>71.36436392368302</v>
      </c>
      <c r="R18" s="98">
        <f>SUM(R11:R17)</f>
        <v>0</v>
      </c>
      <c r="S18" s="98">
        <f>SUM(S11:S17)</f>
        <v>0</v>
      </c>
      <c r="T18" s="96"/>
      <c r="U18" s="94">
        <f>SUM(U11:U17)</f>
        <v>1730010</v>
      </c>
      <c r="V18" s="94">
        <f>SUM(V11:V17)</f>
        <v>353175.36</v>
      </c>
      <c r="W18" s="96">
        <f t="shared" si="4"/>
        <v>20.414642689926644</v>
      </c>
      <c r="X18" s="94">
        <f>SUM(X11:X17)</f>
        <v>1362483</v>
      </c>
      <c r="Y18" s="94">
        <f>SUM(Y11:Y17)</f>
        <v>872543.8200000001</v>
      </c>
      <c r="Z18" s="54">
        <f>Y18/X18*100</f>
        <v>64.04071243457717</v>
      </c>
    </row>
    <row r="19" spans="1:26" ht="25.5">
      <c r="A19" s="18"/>
      <c r="B19" s="55" t="s">
        <v>26</v>
      </c>
      <c r="C19" s="99">
        <v>121619</v>
      </c>
      <c r="D19" s="99">
        <v>232332.05</v>
      </c>
      <c r="E19" s="100">
        <f t="shared" si="0"/>
        <v>191.03269226025537</v>
      </c>
      <c r="F19" s="75">
        <v>176948</v>
      </c>
      <c r="G19" s="75">
        <v>166666.36</v>
      </c>
      <c r="H19" s="60">
        <f t="shared" si="1"/>
        <v>94.18945678956528</v>
      </c>
      <c r="I19" s="101">
        <v>176948</v>
      </c>
      <c r="J19" s="101">
        <v>166666.36</v>
      </c>
      <c r="K19" s="60">
        <f t="shared" si="2"/>
        <v>94.18945678956528</v>
      </c>
      <c r="L19" s="102"/>
      <c r="M19" s="103"/>
      <c r="N19" s="104"/>
      <c r="O19" s="105"/>
      <c r="P19" s="105"/>
      <c r="Q19" s="60"/>
      <c r="R19" s="106"/>
      <c r="S19" s="106"/>
      <c r="T19" s="60"/>
      <c r="U19" s="62">
        <v>0</v>
      </c>
      <c r="V19" s="62">
        <v>0</v>
      </c>
      <c r="W19" s="60"/>
      <c r="X19" s="107"/>
      <c r="Y19" s="107"/>
      <c r="Z19" s="64"/>
    </row>
    <row r="20" spans="1:26" ht="25.5">
      <c r="A20" s="18"/>
      <c r="B20" s="65" t="s">
        <v>27</v>
      </c>
      <c r="C20" s="99">
        <v>953220</v>
      </c>
      <c r="D20" s="99">
        <v>1069544.02</v>
      </c>
      <c r="E20" s="108">
        <f t="shared" si="0"/>
        <v>112.20327101823293</v>
      </c>
      <c r="F20" s="75">
        <v>1009629</v>
      </c>
      <c r="G20" s="75">
        <v>881575.35</v>
      </c>
      <c r="H20" s="69">
        <f t="shared" si="1"/>
        <v>87.3167618996681</v>
      </c>
      <c r="I20" s="101">
        <v>253002</v>
      </c>
      <c r="J20" s="101">
        <v>237885.61</v>
      </c>
      <c r="K20" s="69">
        <f t="shared" si="2"/>
        <v>94.02518952419348</v>
      </c>
      <c r="L20" s="109"/>
      <c r="M20" s="77"/>
      <c r="N20" s="79"/>
      <c r="O20" s="71">
        <v>571110</v>
      </c>
      <c r="P20" s="71">
        <v>514566.75</v>
      </c>
      <c r="Q20" s="69">
        <f>P20/O20*100</f>
        <v>90.09941167200715</v>
      </c>
      <c r="R20" s="72"/>
      <c r="S20" s="72"/>
      <c r="T20" s="69"/>
      <c r="U20" s="71">
        <v>14000</v>
      </c>
      <c r="V20" s="71">
        <v>3087.19</v>
      </c>
      <c r="W20" s="69">
        <f aca="true" t="shared" si="5" ref="W20:W27">V20/U20*100</f>
        <v>22.051357142857142</v>
      </c>
      <c r="X20" s="71">
        <v>166974</v>
      </c>
      <c r="Y20" s="71">
        <v>126035.8</v>
      </c>
      <c r="Z20" s="73">
        <f aca="true" t="shared" si="6" ref="Z20:Z29">Y20/X20*100</f>
        <v>75.48229065603029</v>
      </c>
    </row>
    <row r="21" spans="1:26" ht="25.5">
      <c r="A21" s="18"/>
      <c r="B21" s="65" t="s">
        <v>28</v>
      </c>
      <c r="C21" s="99">
        <v>147564</v>
      </c>
      <c r="D21" s="99">
        <v>188936.8</v>
      </c>
      <c r="E21" s="108">
        <f t="shared" si="0"/>
        <v>128.0371906427042</v>
      </c>
      <c r="F21" s="75">
        <v>195606</v>
      </c>
      <c r="G21" s="75">
        <v>137797.49</v>
      </c>
      <c r="H21" s="69">
        <f t="shared" si="1"/>
        <v>70.44645358526834</v>
      </c>
      <c r="I21" s="101">
        <v>105092</v>
      </c>
      <c r="J21" s="101">
        <v>81614.54</v>
      </c>
      <c r="K21" s="69">
        <f t="shared" si="2"/>
        <v>77.66008830358162</v>
      </c>
      <c r="L21" s="109"/>
      <c r="M21" s="77"/>
      <c r="N21" s="79"/>
      <c r="O21" s="80"/>
      <c r="P21" s="80"/>
      <c r="Q21" s="69"/>
      <c r="R21" s="72"/>
      <c r="S21" s="72"/>
      <c r="T21" s="69"/>
      <c r="U21" s="71">
        <v>3300</v>
      </c>
      <c r="V21" s="71">
        <v>1348.65</v>
      </c>
      <c r="W21" s="69">
        <f t="shared" si="5"/>
        <v>40.86818181818182</v>
      </c>
      <c r="X21" s="71">
        <v>87214</v>
      </c>
      <c r="Y21" s="71">
        <v>54834.3</v>
      </c>
      <c r="Z21" s="73">
        <f t="shared" si="6"/>
        <v>62.87327722613342</v>
      </c>
    </row>
    <row r="22" spans="1:26" ht="25.5">
      <c r="A22" s="18"/>
      <c r="B22" s="65" t="s">
        <v>29</v>
      </c>
      <c r="C22" s="99">
        <v>305748</v>
      </c>
      <c r="D22" s="99">
        <v>378649.96</v>
      </c>
      <c r="E22" s="108">
        <f t="shared" si="0"/>
        <v>123.84380601017833</v>
      </c>
      <c r="F22" s="75">
        <v>315748</v>
      </c>
      <c r="G22" s="75">
        <v>233776.5</v>
      </c>
      <c r="H22" s="69">
        <f t="shared" si="1"/>
        <v>74.03894878194002</v>
      </c>
      <c r="I22" s="101">
        <v>177389</v>
      </c>
      <c r="J22" s="101">
        <v>125368.81</v>
      </c>
      <c r="K22" s="69">
        <f t="shared" si="2"/>
        <v>70.67451194831698</v>
      </c>
      <c r="L22" s="109"/>
      <c r="M22" s="77"/>
      <c r="N22" s="79"/>
      <c r="O22" s="71"/>
      <c r="P22" s="71"/>
      <c r="Q22" s="69"/>
      <c r="R22" s="72"/>
      <c r="S22" s="72"/>
      <c r="T22" s="69"/>
      <c r="U22" s="71">
        <v>61456</v>
      </c>
      <c r="V22" s="71">
        <v>41403.75</v>
      </c>
      <c r="W22" s="69">
        <f t="shared" si="5"/>
        <v>67.37137138765947</v>
      </c>
      <c r="X22" s="71">
        <v>64403</v>
      </c>
      <c r="Y22" s="71">
        <v>57955.94</v>
      </c>
      <c r="Z22" s="73">
        <f t="shared" si="6"/>
        <v>89.98950359455306</v>
      </c>
    </row>
    <row r="23" spans="1:26" ht="27.75" customHeight="1">
      <c r="A23" s="18"/>
      <c r="B23" s="65" t="s">
        <v>30</v>
      </c>
      <c r="C23" s="99">
        <v>520981</v>
      </c>
      <c r="D23" s="99">
        <v>623223.8</v>
      </c>
      <c r="E23" s="108">
        <f t="shared" si="0"/>
        <v>119.62505350483032</v>
      </c>
      <c r="F23" s="75">
        <v>567303</v>
      </c>
      <c r="G23" s="75">
        <v>454762.97</v>
      </c>
      <c r="H23" s="69">
        <f t="shared" si="1"/>
        <v>80.16227130827794</v>
      </c>
      <c r="I23" s="101">
        <v>269782</v>
      </c>
      <c r="J23" s="101">
        <v>212654.95</v>
      </c>
      <c r="K23" s="69">
        <f t="shared" si="2"/>
        <v>78.82473626854275</v>
      </c>
      <c r="L23" s="109"/>
      <c r="M23" s="77"/>
      <c r="N23" s="79"/>
      <c r="O23" s="71"/>
      <c r="P23" s="71"/>
      <c r="Q23" s="69"/>
      <c r="R23" s="72"/>
      <c r="S23" s="72"/>
      <c r="T23" s="69"/>
      <c r="U23" s="71">
        <v>182460</v>
      </c>
      <c r="V23" s="71">
        <v>169193.66</v>
      </c>
      <c r="W23" s="69">
        <f t="shared" si="5"/>
        <v>92.72917899813658</v>
      </c>
      <c r="X23" s="71">
        <v>110061</v>
      </c>
      <c r="Y23" s="71">
        <v>67914.36</v>
      </c>
      <c r="Z23" s="73">
        <f t="shared" si="6"/>
        <v>61.706108430779295</v>
      </c>
    </row>
    <row r="24" spans="1:30" ht="25.5">
      <c r="A24" s="18"/>
      <c r="B24" s="65" t="s">
        <v>31</v>
      </c>
      <c r="C24" s="99">
        <v>278174</v>
      </c>
      <c r="D24" s="99">
        <v>456494.4</v>
      </c>
      <c r="E24" s="108">
        <f t="shared" si="0"/>
        <v>164.10390618821313</v>
      </c>
      <c r="F24" s="75">
        <v>290571</v>
      </c>
      <c r="G24" s="75">
        <v>258087.18</v>
      </c>
      <c r="H24" s="69">
        <f t="shared" si="1"/>
        <v>88.82069442580298</v>
      </c>
      <c r="I24" s="101">
        <v>194316</v>
      </c>
      <c r="J24" s="101">
        <v>169869.57</v>
      </c>
      <c r="K24" s="69">
        <f t="shared" si="2"/>
        <v>87.41923979497314</v>
      </c>
      <c r="L24" s="109"/>
      <c r="M24" s="77"/>
      <c r="N24" s="79"/>
      <c r="O24" s="80"/>
      <c r="P24" s="80"/>
      <c r="Q24" s="69"/>
      <c r="R24" s="72"/>
      <c r="S24" s="72"/>
      <c r="T24" s="69"/>
      <c r="U24" s="71">
        <v>18000</v>
      </c>
      <c r="V24" s="71">
        <v>14100</v>
      </c>
      <c r="W24" s="69">
        <f t="shared" si="5"/>
        <v>78.33333333333333</v>
      </c>
      <c r="X24" s="71">
        <v>78255</v>
      </c>
      <c r="Y24" s="71">
        <v>74117.61</v>
      </c>
      <c r="Z24" s="73">
        <f t="shared" si="6"/>
        <v>94.71293847038528</v>
      </c>
      <c r="AD24" s="110"/>
    </row>
    <row r="25" spans="1:26" ht="0.75" customHeight="1" thickBot="1">
      <c r="A25" s="81"/>
      <c r="B25" s="82" t="s">
        <v>32</v>
      </c>
      <c r="C25" s="99"/>
      <c r="D25" s="99"/>
      <c r="E25" s="111" t="e">
        <f t="shared" si="0"/>
        <v>#DIV/0!</v>
      </c>
      <c r="F25" s="75"/>
      <c r="G25" s="75"/>
      <c r="H25" s="84" t="e">
        <f t="shared" si="1"/>
        <v>#DIV/0!</v>
      </c>
      <c r="I25" s="101"/>
      <c r="J25" s="101"/>
      <c r="K25" s="84" t="e">
        <f t="shared" si="2"/>
        <v>#DIV/0!</v>
      </c>
      <c r="L25" s="112"/>
      <c r="M25" s="87"/>
      <c r="N25" s="88"/>
      <c r="O25" s="89"/>
      <c r="P25" s="89"/>
      <c r="Q25" s="84" t="e">
        <f>P25/O25*100</f>
        <v>#DIV/0!</v>
      </c>
      <c r="R25" s="90"/>
      <c r="S25" s="90"/>
      <c r="T25" s="84"/>
      <c r="U25" s="89"/>
      <c r="V25" s="89"/>
      <c r="W25" s="84" t="e">
        <f t="shared" si="5"/>
        <v>#DIV/0!</v>
      </c>
      <c r="X25" s="89"/>
      <c r="Y25" s="89"/>
      <c r="Z25" s="91" t="e">
        <f t="shared" si="6"/>
        <v>#DIV/0!</v>
      </c>
    </row>
    <row r="26" spans="1:26" ht="37.5" customHeight="1" thickBot="1">
      <c r="A26" s="18"/>
      <c r="B26" s="93" t="s">
        <v>33</v>
      </c>
      <c r="C26" s="113">
        <f>SUM(C19:C25)</f>
        <v>2327306</v>
      </c>
      <c r="D26" s="114">
        <f>SUM(D19:D25)</f>
        <v>2949181.03</v>
      </c>
      <c r="E26" s="115">
        <f t="shared" si="0"/>
        <v>126.72081067122242</v>
      </c>
      <c r="F26" s="116">
        <f>SUM(F19:F25)</f>
        <v>2555805</v>
      </c>
      <c r="G26" s="94">
        <f>SUM(G19:G25)</f>
        <v>2132665.85</v>
      </c>
      <c r="H26" s="96">
        <f t="shared" si="1"/>
        <v>83.44399709680512</v>
      </c>
      <c r="I26" s="94">
        <f>SUM(I19:I25)</f>
        <v>1176529</v>
      </c>
      <c r="J26" s="94">
        <f>SUM(J19:J25)</f>
        <v>994059.8400000001</v>
      </c>
      <c r="K26" s="96">
        <f t="shared" si="2"/>
        <v>84.49089142724064</v>
      </c>
      <c r="L26" s="98">
        <f>SUM(L19:L25)</f>
        <v>0</v>
      </c>
      <c r="M26" s="98">
        <f>SUM(M19:M25)</f>
        <v>0</v>
      </c>
      <c r="N26" s="97">
        <f>SUM(N19:N25)</f>
        <v>0</v>
      </c>
      <c r="O26" s="94">
        <f>SUM(O19:O25)</f>
        <v>571110</v>
      </c>
      <c r="P26" s="94">
        <f>SUM(P19:P25)</f>
        <v>514566.75</v>
      </c>
      <c r="Q26" s="96">
        <f>P26/O26*100</f>
        <v>90.09941167200715</v>
      </c>
      <c r="R26" s="98"/>
      <c r="S26" s="98"/>
      <c r="T26" s="96"/>
      <c r="U26" s="94">
        <f>SUM(U19:U25)</f>
        <v>279216</v>
      </c>
      <c r="V26" s="94">
        <f>SUM(V19:V25)</f>
        <v>229133.25</v>
      </c>
      <c r="W26" s="96">
        <f t="shared" si="5"/>
        <v>82.0630801959773</v>
      </c>
      <c r="X26" s="94">
        <f>SUM(X19:X25)</f>
        <v>506907</v>
      </c>
      <c r="Y26" s="94">
        <f>SUM(Y19:Y25)</f>
        <v>380858.01</v>
      </c>
      <c r="Z26" s="54">
        <f t="shared" si="6"/>
        <v>75.13370499914186</v>
      </c>
    </row>
    <row r="27" spans="1:26" ht="22.5" customHeight="1" thickBot="1">
      <c r="A27" s="18"/>
      <c r="B27" s="117" t="s">
        <v>34</v>
      </c>
      <c r="C27" s="113">
        <f>C10+C18+C26</f>
        <v>20273982</v>
      </c>
      <c r="D27" s="114">
        <f>D10+D18+D26</f>
        <v>24539210.04</v>
      </c>
      <c r="E27" s="95">
        <f t="shared" si="0"/>
        <v>121.03793936484702</v>
      </c>
      <c r="F27" s="116">
        <f>F10+F18+F26</f>
        <v>20565172</v>
      </c>
      <c r="G27" s="94">
        <f>G10+G18+G26</f>
        <v>12495885.77</v>
      </c>
      <c r="H27" s="118">
        <f t="shared" si="1"/>
        <v>60.76236935922539</v>
      </c>
      <c r="I27" s="94">
        <f>I10+I18+I26</f>
        <v>5598332</v>
      </c>
      <c r="J27" s="94">
        <f>J10+J18+J26</f>
        <v>3631013.4299999997</v>
      </c>
      <c r="K27" s="118">
        <f t="shared" si="2"/>
        <v>64.85884420573842</v>
      </c>
      <c r="L27" s="94">
        <f>L10+L18+L26</f>
        <v>142315</v>
      </c>
      <c r="M27" s="94">
        <f>M10+M18+M26</f>
        <v>112638.45</v>
      </c>
      <c r="N27" s="119">
        <f>N10+N18+N26</f>
        <v>79.14727892351475</v>
      </c>
      <c r="O27" s="94">
        <f>O10+O18+O26</f>
        <v>8076104</v>
      </c>
      <c r="P27" s="94">
        <f>P10+P18+P26</f>
        <v>6093275.87</v>
      </c>
      <c r="Q27" s="118">
        <f>P27/O27*100</f>
        <v>75.4482095574797</v>
      </c>
      <c r="R27" s="94"/>
      <c r="S27" s="94"/>
      <c r="T27" s="120"/>
      <c r="U27" s="94">
        <f>U10+U18+U26</f>
        <v>3321226</v>
      </c>
      <c r="V27" s="94">
        <f>V10+V18+V26</f>
        <v>1167358.4</v>
      </c>
      <c r="W27" s="118">
        <f t="shared" si="5"/>
        <v>35.1484180841653</v>
      </c>
      <c r="X27" s="94">
        <f>X10+X18+X26</f>
        <v>1869390</v>
      </c>
      <c r="Y27" s="94">
        <f>Y10+Y18+Y26</f>
        <v>1253401.83</v>
      </c>
      <c r="Z27" s="121">
        <f t="shared" si="6"/>
        <v>67.04870733233837</v>
      </c>
    </row>
    <row r="28" spans="1:26" ht="28.5" customHeight="1" thickBot="1">
      <c r="A28" s="122"/>
      <c r="B28" s="123" t="s">
        <v>35</v>
      </c>
      <c r="C28" s="124">
        <v>108560987</v>
      </c>
      <c r="D28" s="125">
        <v>112790109.5</v>
      </c>
      <c r="E28" s="126">
        <f t="shared" si="0"/>
        <v>103.89561905880609</v>
      </c>
      <c r="F28" s="127">
        <v>115180072</v>
      </c>
      <c r="G28" s="128">
        <v>99964245.12999995</v>
      </c>
      <c r="H28" s="118">
        <f t="shared" si="1"/>
        <v>86.78953172559221</v>
      </c>
      <c r="I28" s="129">
        <v>734920</v>
      </c>
      <c r="J28" s="129">
        <v>592514.97</v>
      </c>
      <c r="K28" s="118">
        <f t="shared" si="2"/>
        <v>80.62305693136668</v>
      </c>
      <c r="L28" s="130"/>
      <c r="M28" s="131"/>
      <c r="N28" s="132"/>
      <c r="O28" s="130">
        <v>32408043</v>
      </c>
      <c r="P28" s="131">
        <v>25414318.940000005</v>
      </c>
      <c r="Q28" s="118">
        <f>P28/O28*100</f>
        <v>78.41978900114395</v>
      </c>
      <c r="R28" s="130">
        <v>18263669</v>
      </c>
      <c r="S28" s="131">
        <v>13205975.159999998</v>
      </c>
      <c r="T28" s="118">
        <f>S28/R28*100</f>
        <v>72.30735051100629</v>
      </c>
      <c r="U28" s="130"/>
      <c r="V28" s="131"/>
      <c r="W28" s="118"/>
      <c r="X28" s="130">
        <v>2060484</v>
      </c>
      <c r="Y28" s="131">
        <v>1973412.17</v>
      </c>
      <c r="Z28" s="121">
        <f t="shared" si="6"/>
        <v>95.77420499261339</v>
      </c>
    </row>
    <row r="29" spans="1:26" ht="24.75" customHeight="1" thickBot="1">
      <c r="A29" s="81"/>
      <c r="B29" s="133" t="s">
        <v>36</v>
      </c>
      <c r="C29" s="134">
        <f>C27+C28</f>
        <v>128834969</v>
      </c>
      <c r="D29" s="135">
        <f>D27+D28</f>
        <v>137329319.54</v>
      </c>
      <c r="E29" s="95">
        <f t="shared" si="0"/>
        <v>106.59320261100851</v>
      </c>
      <c r="F29" s="136">
        <f>F27+F28</f>
        <v>135745244</v>
      </c>
      <c r="G29" s="137">
        <f>G27+G28</f>
        <v>112460130.89999995</v>
      </c>
      <c r="H29" s="96">
        <f t="shared" si="1"/>
        <v>82.84646119903836</v>
      </c>
      <c r="I29" s="136">
        <f>I27+I28</f>
        <v>6333252</v>
      </c>
      <c r="J29" s="136">
        <f>J27+J28</f>
        <v>4223528.399999999</v>
      </c>
      <c r="K29" s="96">
        <f t="shared" si="2"/>
        <v>66.68814694251863</v>
      </c>
      <c r="L29" s="137">
        <f>L27+L28</f>
        <v>142315</v>
      </c>
      <c r="M29" s="137">
        <f>M27+M28</f>
        <v>112638.45</v>
      </c>
      <c r="N29" s="46">
        <f>N27+N28</f>
        <v>79.14727892351475</v>
      </c>
      <c r="O29" s="137">
        <f>O27+O28</f>
        <v>40484147</v>
      </c>
      <c r="P29" s="137">
        <f>P27+P28</f>
        <v>31507594.810000006</v>
      </c>
      <c r="Q29" s="96">
        <f>P29/O29*100</f>
        <v>77.82699437881205</v>
      </c>
      <c r="R29" s="137">
        <f>R27+R28</f>
        <v>18263669</v>
      </c>
      <c r="S29" s="137">
        <f>S27+S28</f>
        <v>13205975.159999998</v>
      </c>
      <c r="T29" s="96">
        <f>S29/R29*100</f>
        <v>72.30735051100629</v>
      </c>
      <c r="U29" s="137">
        <f>U27+U28</f>
        <v>3321226</v>
      </c>
      <c r="V29" s="137">
        <f>V27+V28</f>
        <v>1167358.4</v>
      </c>
      <c r="W29" s="96">
        <f>V29/U29*100</f>
        <v>35.1484180841653</v>
      </c>
      <c r="X29" s="137">
        <f>X27+X28</f>
        <v>3929874</v>
      </c>
      <c r="Y29" s="137">
        <f>Y27+Y28</f>
        <v>3226814</v>
      </c>
      <c r="Z29" s="54">
        <f t="shared" si="6"/>
        <v>82.10985899293463</v>
      </c>
    </row>
    <row r="30" spans="9:25" ht="12.75">
      <c r="I30" s="138"/>
      <c r="J30" s="139"/>
      <c r="K30" s="138"/>
      <c r="L30" s="138"/>
      <c r="M30" s="138"/>
      <c r="N30" s="138"/>
      <c r="O30" s="138"/>
      <c r="P30" s="139"/>
      <c r="Q30" s="138"/>
      <c r="R30" s="138"/>
      <c r="S30" s="139"/>
      <c r="T30" s="138"/>
      <c r="U30" s="138"/>
      <c r="V30" s="138"/>
      <c r="W30" s="138"/>
      <c r="X30" s="138"/>
      <c r="Y30" s="139"/>
    </row>
    <row r="32" spans="6:7" ht="12.75">
      <c r="F32" s="139"/>
      <c r="G32" s="139"/>
    </row>
    <row r="33" ht="12.75">
      <c r="F33" s="139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2018-03-01T10:29:55Z</dcterms:created>
  <dcterms:modified xsi:type="dcterms:W3CDTF">2018-03-01T10:31:02Z</dcterms:modified>
  <cp:category/>
  <cp:version/>
  <cp:contentType/>
  <cp:contentStatus/>
</cp:coreProperties>
</file>