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<sst xmlns="http://schemas.openxmlformats.org/spreadsheetml/2006/main" count="55" uniqueCount="36">
  <si>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28.03.2016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</si>
  <si>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</si>
  <si>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</si>
  <si>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</si>
  <si>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</si>
  <si>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</si>
  <si>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</si>
  <si>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</si>
  <si>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</si>
  <si>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</si>
  <si>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</si>
  <si>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січень-березень</t>
  </si>
  <si>
    <t>виконання по доходах за січень-березень</t>
  </si>
  <si>
    <t>%</t>
  </si>
  <si>
    <t>затерджено з урахуванням змін на 
січень-березень</t>
  </si>
  <si>
    <t>касові видатки  за січень-березень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</si>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</sst>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4" fillId="0" borderId="13" xfId="335" applyFont="1" applyBorder="1" applyAlignment="1">
      <alignment vertical="center"/>
      <protection/>
    </xf>
    <xf numFmtId="0" fontId="4" fillId="0" borderId="12" xfId="335" applyFont="1" applyBorder="1" applyAlignment="1">
      <alignment vertical="center"/>
      <protection/>
    </xf>
    <xf numFmtId="172" fontId="6" fillId="0" borderId="14" xfId="0" applyNumberFormat="1" applyFont="1" applyFill="1" applyBorder="1" applyAlignment="1">
      <alignment vertical="center"/>
    </xf>
    <xf numFmtId="174" fontId="9" fillId="0" borderId="12" xfId="337" applyNumberFormat="1" applyFont="1" applyBorder="1" applyAlignment="1">
      <alignment vertical="center" wrapText="1"/>
      <protection/>
    </xf>
    <xf numFmtId="172" fontId="6" fillId="0" borderId="12" xfId="0" applyNumberFormat="1" applyFont="1" applyFill="1" applyBorder="1" applyAlignment="1">
      <alignment horizontal="center" vertical="center"/>
    </xf>
    <xf numFmtId="174" fontId="9" fillId="0" borderId="21" xfId="334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9" fillId="0" borderId="21" xfId="333" applyNumberFormat="1" applyFont="1" applyFill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right" vertical="center"/>
    </xf>
    <xf numFmtId="174" fontId="6" fillId="0" borderId="21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4" fillId="0" borderId="24" xfId="335" applyFont="1" applyBorder="1" applyAlignment="1">
      <alignment vertical="center"/>
      <protection/>
    </xf>
    <xf numFmtId="0" fontId="4" fillId="0" borderId="25" xfId="335" applyFont="1" applyBorder="1" applyAlignment="1">
      <alignment vertical="center"/>
      <protection/>
    </xf>
    <xf numFmtId="172" fontId="6" fillId="0" borderId="26" xfId="0" applyNumberFormat="1" applyFont="1" applyFill="1" applyBorder="1" applyAlignment="1">
      <alignment vertical="center"/>
    </xf>
    <xf numFmtId="174" fontId="4" fillId="0" borderId="25" xfId="337" applyNumberFormat="1" applyFont="1" applyBorder="1" applyAlignment="1">
      <alignment vertical="center" wrapText="1"/>
      <protection/>
    </xf>
    <xf numFmtId="172" fontId="6" fillId="0" borderId="25" xfId="0" applyNumberFormat="1" applyFont="1" applyFill="1" applyBorder="1" applyAlignment="1">
      <alignment vertical="center"/>
    </xf>
    <xf numFmtId="174" fontId="4" fillId="0" borderId="25" xfId="334" applyNumberFormat="1" applyFont="1" applyBorder="1" applyAlignment="1">
      <alignment vertical="center" wrapText="1"/>
      <protection/>
    </xf>
    <xf numFmtId="1" fontId="4" fillId="0" borderId="25" xfId="333" applyNumberFormat="1" applyFont="1" applyFill="1" applyBorder="1" applyAlignment="1">
      <alignment vertical="center" wrapText="1"/>
      <protection/>
    </xf>
    <xf numFmtId="174" fontId="0" fillId="0" borderId="25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4" fillId="0" borderId="30" xfId="333" applyNumberFormat="1" applyFont="1" applyFill="1" applyBorder="1" applyAlignment="1">
      <alignment vertical="center" wrapText="1"/>
      <protection/>
    </xf>
    <xf numFmtId="174" fontId="0" fillId="0" borderId="30" xfId="0" applyNumberFormat="1" applyFont="1" applyFill="1" applyBorder="1" applyAlignment="1">
      <alignment vertical="center" wrapText="1"/>
    </xf>
    <xf numFmtId="172" fontId="6" fillId="0" borderId="31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0" fillId="0" borderId="3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1" fontId="4" fillId="0" borderId="30" xfId="336" applyNumberFormat="1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4" fontId="4" fillId="0" borderId="35" xfId="334" applyNumberFormat="1" applyFont="1" applyBorder="1" applyAlignment="1">
      <alignment vertical="center" wrapText="1"/>
      <protection/>
    </xf>
    <xf numFmtId="1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1" fontId="4" fillId="0" borderId="34" xfId="333" applyNumberFormat="1" applyFont="1" applyFill="1" applyBorder="1" applyAlignment="1">
      <alignment vertical="center" wrapText="1"/>
      <protection/>
    </xf>
    <xf numFmtId="174" fontId="0" fillId="0" borderId="34" xfId="0" applyNumberFormat="1" applyFont="1" applyFill="1" applyBorder="1" applyAlignment="1">
      <alignment vertical="center" wrapText="1"/>
    </xf>
    <xf numFmtId="172" fontId="6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40" xfId="335" applyFont="1" applyBorder="1" applyAlignment="1">
      <alignment vertical="center"/>
      <protection/>
    </xf>
    <xf numFmtId="0" fontId="4" fillId="0" borderId="30" xfId="335" applyFont="1" applyBorder="1" applyAlignment="1">
      <alignment vertical="center"/>
      <protection/>
    </xf>
    <xf numFmtId="172" fontId="6" fillId="0" borderId="41" xfId="0" applyNumberFormat="1" applyFont="1" applyFill="1" applyBorder="1" applyAlignment="1">
      <alignment vertical="center"/>
    </xf>
    <xf numFmtId="174" fontId="4" fillId="0" borderId="30" xfId="337" applyNumberFormat="1" applyFont="1" applyBorder="1" applyAlignment="1">
      <alignment vertical="center" wrapText="1"/>
      <protection/>
    </xf>
    <xf numFmtId="174" fontId="4" fillId="0" borderId="30" xfId="334" applyNumberFormat="1" applyFont="1" applyBorder="1" applyAlignment="1">
      <alignment vertical="center" wrapText="1"/>
      <protection/>
    </xf>
    <xf numFmtId="14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174" fontId="0" fillId="0" borderId="25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vertical="center" wrapText="1"/>
    </xf>
    <xf numFmtId="172" fontId="6" fillId="0" borderId="28" xfId="0" applyNumberFormat="1" applyFont="1" applyFill="1" applyBorder="1" applyAlignment="1">
      <alignment vertical="center"/>
    </xf>
    <xf numFmtId="14" fontId="0" fillId="0" borderId="30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4" fontId="0" fillId="0" borderId="34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9" fillId="0" borderId="48" xfId="335" applyFont="1" applyBorder="1" applyAlignment="1">
      <alignment vertical="center"/>
      <protection/>
    </xf>
    <xf numFmtId="1" fontId="9" fillId="0" borderId="34" xfId="335" applyNumberFormat="1" applyFont="1" applyBorder="1" applyAlignment="1">
      <alignment vertical="center"/>
      <protection/>
    </xf>
    <xf numFmtId="172" fontId="6" fillId="0" borderId="47" xfId="0" applyNumberFormat="1" applyFont="1" applyFill="1" applyBorder="1" applyAlignment="1">
      <alignment vertical="center"/>
    </xf>
    <xf numFmtId="174" fontId="9" fillId="0" borderId="34" xfId="337" applyNumberFormat="1" applyFont="1" applyBorder="1" applyAlignment="1">
      <alignment vertical="center" wrapText="1"/>
      <protection/>
    </xf>
    <xf numFmtId="1" fontId="6" fillId="0" borderId="47" xfId="0" applyNumberFormat="1" applyFont="1" applyFill="1" applyBorder="1" applyAlignment="1">
      <alignment vertical="center"/>
    </xf>
    <xf numFmtId="174" fontId="9" fillId="0" borderId="34" xfId="334" applyNumberFormat="1" applyFont="1" applyBorder="1" applyAlignment="1">
      <alignment vertical="center" wrapText="1"/>
      <protection/>
    </xf>
    <xf numFmtId="174" fontId="6" fillId="0" borderId="45" xfId="0" applyNumberFormat="1" applyFont="1" applyFill="1" applyBorder="1" applyAlignment="1">
      <alignment vertical="center"/>
    </xf>
    <xf numFmtId="1" fontId="9" fillId="0" borderId="45" xfId="333" applyNumberFormat="1" applyFont="1" applyFill="1" applyBorder="1" applyAlignment="1">
      <alignment vertical="center" wrapText="1"/>
      <protection/>
    </xf>
    <xf numFmtId="172" fontId="6" fillId="0" borderId="4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4" customWidth="1"/>
    <col min="30" max="30" width="11.8515625" style="4" customWidth="1"/>
    <col min="31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>
        <v>42457</v>
      </c>
      <c r="C2" s="5"/>
      <c r="D2" s="5"/>
    </row>
    <row r="5" spans="2:26" ht="18"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</row>
    <row r="6" ht="13.5" thickBot="1"/>
    <row r="7" spans="1:26" ht="13.5" customHeight="1" thickBot="1">
      <c r="A7" s="6"/>
      <c r="B7" s="7"/>
      <c r="C7" s="131" t="s">
        <v>1</v>
      </c>
      <c r="D7" s="132"/>
      <c r="E7" s="133"/>
      <c r="F7" s="125" t="s">
        <v>2</v>
      </c>
      <c r="G7" s="126"/>
      <c r="H7" s="127"/>
      <c r="I7" s="122" t="s">
        <v>3</v>
      </c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4"/>
    </row>
    <row r="8" spans="1:26" ht="27.75" customHeight="1" thickBot="1">
      <c r="A8" s="8"/>
      <c r="B8" s="136" t="s">
        <v>4</v>
      </c>
      <c r="C8" s="134"/>
      <c r="D8" s="134"/>
      <c r="E8" s="135"/>
      <c r="F8" s="128"/>
      <c r="G8" s="129"/>
      <c r="H8" s="130"/>
      <c r="I8" s="122" t="s">
        <v>5</v>
      </c>
      <c r="J8" s="123"/>
      <c r="K8" s="124"/>
      <c r="L8" s="122" t="s">
        <v>6</v>
      </c>
      <c r="M8" s="123"/>
      <c r="N8" s="124"/>
      <c r="O8" s="118" t="s">
        <v>7</v>
      </c>
      <c r="P8" s="119"/>
      <c r="Q8" s="119"/>
      <c r="R8" s="119" t="s">
        <v>8</v>
      </c>
      <c r="S8" s="119"/>
      <c r="T8" s="119"/>
      <c r="U8" s="121" t="s">
        <v>9</v>
      </c>
      <c r="V8" s="119"/>
      <c r="W8" s="119"/>
      <c r="X8" s="119" t="s">
        <v>10</v>
      </c>
      <c r="Y8" s="119"/>
      <c r="Z8" s="120"/>
    </row>
    <row r="9" spans="1:26" ht="87.75" customHeight="1" thickBot="1">
      <c r="A9" s="8"/>
      <c r="B9" s="137"/>
      <c r="C9" s="10" t="s">
        <v>11</v>
      </c>
      <c r="D9" s="11" t="s">
        <v>12</v>
      </c>
      <c r="E9" s="12" t="s">
        <v>13</v>
      </c>
      <c r="F9" s="13" t="s">
        <v>14</v>
      </c>
      <c r="G9" s="11" t="s">
        <v>15</v>
      </c>
      <c r="H9" s="14" t="s">
        <v>13</v>
      </c>
      <c r="I9" s="13" t="s">
        <v>14</v>
      </c>
      <c r="J9" s="11" t="s">
        <v>15</v>
      </c>
      <c r="K9" s="9" t="s">
        <v>13</v>
      </c>
      <c r="L9" s="13" t="s">
        <v>14</v>
      </c>
      <c r="M9" s="11" t="s">
        <v>15</v>
      </c>
      <c r="N9" s="9" t="s">
        <v>13</v>
      </c>
      <c r="O9" s="13" t="s">
        <v>14</v>
      </c>
      <c r="P9" s="11" t="s">
        <v>15</v>
      </c>
      <c r="Q9" s="9" t="s">
        <v>13</v>
      </c>
      <c r="R9" s="13" t="s">
        <v>14</v>
      </c>
      <c r="S9" s="11" t="s">
        <v>15</v>
      </c>
      <c r="T9" s="9" t="s">
        <v>13</v>
      </c>
      <c r="U9" s="13" t="s">
        <v>14</v>
      </c>
      <c r="V9" s="11" t="s">
        <v>15</v>
      </c>
      <c r="W9" s="9" t="s">
        <v>13</v>
      </c>
      <c r="X9" s="13" t="s">
        <v>14</v>
      </c>
      <c r="Y9" s="11" t="s">
        <v>15</v>
      </c>
      <c r="Z9" s="15" t="s">
        <v>13</v>
      </c>
    </row>
    <row r="10" spans="1:26" ht="42.75" customHeight="1" thickBot="1">
      <c r="A10" s="16"/>
      <c r="B10" s="17" t="s">
        <v>16</v>
      </c>
      <c r="C10" s="18">
        <v>6152769</v>
      </c>
      <c r="D10" s="19">
        <v>9263788.51</v>
      </c>
      <c r="E10" s="20">
        <f aca="true" t="shared" si="0" ref="E10:E29">D10/C10*100</f>
        <v>150.56291744416214</v>
      </c>
      <c r="F10" s="21">
        <v>6355793</v>
      </c>
      <c r="G10" s="21">
        <v>3808373.44</v>
      </c>
      <c r="H10" s="22">
        <f aca="true" t="shared" si="1" ref="H10:H29">G10/F10*100</f>
        <v>59.919721111118626</v>
      </c>
      <c r="I10" s="23">
        <v>940796</v>
      </c>
      <c r="J10" s="23">
        <v>539782.65</v>
      </c>
      <c r="K10" s="24">
        <f aca="true" t="shared" si="2" ref="K10:K29">J10/I10*100</f>
        <v>57.37510044685564</v>
      </c>
      <c r="L10" s="25"/>
      <c r="M10" s="26"/>
      <c r="N10" s="27"/>
      <c r="O10" s="28">
        <v>3178057</v>
      </c>
      <c r="P10" s="28">
        <v>1589353.28</v>
      </c>
      <c r="Q10" s="29">
        <f aca="true" t="shared" si="3" ref="Q10:Q15">P10/O10*100</f>
        <v>50.010219451696436</v>
      </c>
      <c r="R10" s="30"/>
      <c r="S10" s="30"/>
      <c r="T10" s="24"/>
      <c r="U10" s="28">
        <v>1957940</v>
      </c>
      <c r="V10" s="28">
        <v>1529599.99</v>
      </c>
      <c r="W10" s="24">
        <f aca="true" t="shared" si="4" ref="W10:W18">V10/U10*100</f>
        <v>78.12292460443119</v>
      </c>
      <c r="X10" s="28"/>
      <c r="Y10" s="28"/>
      <c r="Z10" s="31"/>
    </row>
    <row r="11" spans="1:26" ht="39.75" customHeight="1">
      <c r="A11" s="8"/>
      <c r="B11" s="32" t="s">
        <v>17</v>
      </c>
      <c r="C11" s="33">
        <v>1306240</v>
      </c>
      <c r="D11" s="34">
        <v>1442083.96</v>
      </c>
      <c r="E11" s="35">
        <f t="shared" si="0"/>
        <v>110.39961722195002</v>
      </c>
      <c r="F11" s="36">
        <v>1254748</v>
      </c>
      <c r="G11" s="36">
        <v>698120.37</v>
      </c>
      <c r="H11" s="37">
        <f t="shared" si="1"/>
        <v>55.638293107460626</v>
      </c>
      <c r="I11" s="38">
        <v>291688</v>
      </c>
      <c r="J11" s="38">
        <v>240969.22</v>
      </c>
      <c r="K11" s="37">
        <f t="shared" si="2"/>
        <v>82.61197580976935</v>
      </c>
      <c r="L11" s="39"/>
      <c r="M11" s="39"/>
      <c r="N11" s="37"/>
      <c r="O11" s="39">
        <v>414895</v>
      </c>
      <c r="P11" s="39">
        <v>332988.57</v>
      </c>
      <c r="Q11" s="37">
        <f t="shared" si="3"/>
        <v>80.25851601007484</v>
      </c>
      <c r="R11" s="40"/>
      <c r="S11" s="40"/>
      <c r="T11" s="37"/>
      <c r="U11" s="39">
        <v>387090</v>
      </c>
      <c r="V11" s="39">
        <v>4365.29</v>
      </c>
      <c r="W11" s="37">
        <f t="shared" si="4"/>
        <v>1.1277196517605725</v>
      </c>
      <c r="X11" s="39">
        <v>161075</v>
      </c>
      <c r="Y11" s="39">
        <v>119797.29</v>
      </c>
      <c r="Z11" s="41">
        <f>Y11/X11*100</f>
        <v>74.37360856743751</v>
      </c>
    </row>
    <row r="12" spans="1:26" ht="25.5">
      <c r="A12" s="8"/>
      <c r="B12" s="42" t="s">
        <v>18</v>
      </c>
      <c r="C12" s="33">
        <v>1168076</v>
      </c>
      <c r="D12" s="34">
        <v>1348680.54</v>
      </c>
      <c r="E12" s="43">
        <f t="shared" si="0"/>
        <v>115.46171139549139</v>
      </c>
      <c r="F12" s="36">
        <v>913691</v>
      </c>
      <c r="G12" s="36">
        <v>581241.93</v>
      </c>
      <c r="H12" s="44">
        <f t="shared" si="1"/>
        <v>63.614715478208716</v>
      </c>
      <c r="I12" s="38">
        <v>314178</v>
      </c>
      <c r="J12" s="38">
        <v>211480.02</v>
      </c>
      <c r="K12" s="44">
        <f t="shared" si="2"/>
        <v>67.31216698814048</v>
      </c>
      <c r="L12" s="45"/>
      <c r="M12" s="45"/>
      <c r="N12" s="44"/>
      <c r="O12" s="46">
        <v>340139</v>
      </c>
      <c r="P12" s="46">
        <v>241417.12</v>
      </c>
      <c r="Q12" s="44">
        <f t="shared" si="3"/>
        <v>70.97601862767868</v>
      </c>
      <c r="R12" s="47"/>
      <c r="S12" s="47"/>
      <c r="T12" s="44"/>
      <c r="U12" s="46">
        <v>48441</v>
      </c>
      <c r="V12" s="46">
        <v>35812.59</v>
      </c>
      <c r="W12" s="44">
        <f t="shared" si="4"/>
        <v>73.93032761503684</v>
      </c>
      <c r="X12" s="46">
        <v>167033</v>
      </c>
      <c r="Y12" s="46">
        <v>86532.2</v>
      </c>
      <c r="Z12" s="48">
        <f>Y12/X12*100</f>
        <v>51.80545161734508</v>
      </c>
    </row>
    <row r="13" spans="1:26" ht="25.5">
      <c r="A13" s="8"/>
      <c r="B13" s="42" t="s">
        <v>19</v>
      </c>
      <c r="C13" s="33">
        <v>2181590</v>
      </c>
      <c r="D13" s="34">
        <v>2702519.48</v>
      </c>
      <c r="E13" s="43">
        <f t="shared" si="0"/>
        <v>123.87843178599095</v>
      </c>
      <c r="F13" s="36">
        <v>2712854</v>
      </c>
      <c r="G13" s="36">
        <v>2596623.34</v>
      </c>
      <c r="H13" s="44">
        <f t="shared" si="1"/>
        <v>95.71555785899277</v>
      </c>
      <c r="I13" s="38">
        <v>661321</v>
      </c>
      <c r="J13" s="38">
        <v>659423.39</v>
      </c>
      <c r="K13" s="44">
        <f t="shared" si="2"/>
        <v>99.71305765278889</v>
      </c>
      <c r="L13" s="49"/>
      <c r="M13" s="49"/>
      <c r="N13" s="44"/>
      <c r="O13" s="46">
        <v>787795</v>
      </c>
      <c r="P13" s="46">
        <v>707482.7</v>
      </c>
      <c r="Q13" s="44">
        <f t="shared" si="3"/>
        <v>89.80543161609302</v>
      </c>
      <c r="R13" s="47"/>
      <c r="S13" s="47"/>
      <c r="T13" s="44"/>
      <c r="U13" s="46">
        <v>1203273</v>
      </c>
      <c r="V13" s="46">
        <v>1177452.25</v>
      </c>
      <c r="W13" s="44">
        <f t="shared" si="4"/>
        <v>97.85412371091182</v>
      </c>
      <c r="X13" s="46"/>
      <c r="Y13" s="46"/>
      <c r="Z13" s="48"/>
    </row>
    <row r="14" spans="1:26" ht="25.5">
      <c r="A14" s="8"/>
      <c r="B14" s="42" t="s">
        <v>20</v>
      </c>
      <c r="C14" s="33">
        <v>1865936</v>
      </c>
      <c r="D14" s="34">
        <v>2108822.62</v>
      </c>
      <c r="E14" s="43">
        <f t="shared" si="0"/>
        <v>113.0168783923993</v>
      </c>
      <c r="F14" s="36">
        <v>1905076</v>
      </c>
      <c r="G14" s="36">
        <v>1071126.33</v>
      </c>
      <c r="H14" s="44">
        <f t="shared" si="1"/>
        <v>56.22486084544659</v>
      </c>
      <c r="I14" s="38">
        <v>365865</v>
      </c>
      <c r="J14" s="38">
        <v>231915.64</v>
      </c>
      <c r="K14" s="44">
        <f t="shared" si="2"/>
        <v>63.38830989572657</v>
      </c>
      <c r="L14" s="46">
        <v>124678</v>
      </c>
      <c r="M14" s="46">
        <v>70590.49</v>
      </c>
      <c r="N14" s="44">
        <f>M14/L14*100</f>
        <v>56.61824058775405</v>
      </c>
      <c r="O14" s="46">
        <v>872553</v>
      </c>
      <c r="P14" s="46">
        <v>537957.41</v>
      </c>
      <c r="Q14" s="44">
        <f t="shared" si="3"/>
        <v>61.65326461544457</v>
      </c>
      <c r="R14" s="47"/>
      <c r="S14" s="47"/>
      <c r="T14" s="44"/>
      <c r="U14" s="46">
        <v>297302</v>
      </c>
      <c r="V14" s="46">
        <v>92292.57</v>
      </c>
      <c r="W14" s="44">
        <f t="shared" si="4"/>
        <v>31.04337340482069</v>
      </c>
      <c r="X14" s="46">
        <v>237800</v>
      </c>
      <c r="Y14" s="46">
        <v>138370.22</v>
      </c>
      <c r="Z14" s="48">
        <f>Y14/X14*100</f>
        <v>58.18764507989908</v>
      </c>
    </row>
    <row r="15" spans="1:26" ht="25.5">
      <c r="A15" s="8"/>
      <c r="B15" s="42" t="s">
        <v>21</v>
      </c>
      <c r="C15" s="33">
        <v>307336</v>
      </c>
      <c r="D15" s="34">
        <v>296198.94</v>
      </c>
      <c r="E15" s="43">
        <f t="shared" si="0"/>
        <v>96.37625920816305</v>
      </c>
      <c r="F15" s="36">
        <v>316744</v>
      </c>
      <c r="G15" s="36">
        <v>210742.77</v>
      </c>
      <c r="H15" s="44">
        <f t="shared" si="1"/>
        <v>66.53410009345086</v>
      </c>
      <c r="I15" s="38">
        <v>89688</v>
      </c>
      <c r="J15" s="38">
        <v>71343.53</v>
      </c>
      <c r="K15" s="44">
        <f t="shared" si="2"/>
        <v>79.54634956738917</v>
      </c>
      <c r="L15" s="50"/>
      <c r="M15" s="51"/>
      <c r="N15" s="52"/>
      <c r="O15" s="46">
        <v>146858</v>
      </c>
      <c r="P15" s="46">
        <v>84211.04</v>
      </c>
      <c r="Q15" s="44">
        <f t="shared" si="3"/>
        <v>57.34181318007872</v>
      </c>
      <c r="R15" s="47"/>
      <c r="S15" s="47"/>
      <c r="T15" s="44"/>
      <c r="U15" s="46">
        <v>9000</v>
      </c>
      <c r="V15" s="46">
        <v>6886.59</v>
      </c>
      <c r="W15" s="44">
        <f t="shared" si="4"/>
        <v>76.51766666666667</v>
      </c>
      <c r="X15" s="46">
        <v>70259</v>
      </c>
      <c r="Y15" s="46">
        <v>48301.61</v>
      </c>
      <c r="Z15" s="48">
        <f>Y15/X15*100</f>
        <v>68.74793264919798</v>
      </c>
    </row>
    <row r="16" spans="1:26" ht="25.5">
      <c r="A16" s="8"/>
      <c r="B16" s="42" t="s">
        <v>22</v>
      </c>
      <c r="C16" s="33">
        <v>408362</v>
      </c>
      <c r="D16" s="34">
        <v>540750.06</v>
      </c>
      <c r="E16" s="43">
        <f t="shared" si="0"/>
        <v>132.4192897478218</v>
      </c>
      <c r="F16" s="36">
        <v>458142</v>
      </c>
      <c r="G16" s="36">
        <v>220302.63</v>
      </c>
      <c r="H16" s="44">
        <f t="shared" si="1"/>
        <v>48.08610212554186</v>
      </c>
      <c r="I16" s="38">
        <v>210579</v>
      </c>
      <c r="J16" s="38">
        <v>146832.23</v>
      </c>
      <c r="K16" s="44">
        <f t="shared" si="2"/>
        <v>69.72785985307178</v>
      </c>
      <c r="L16" s="50"/>
      <c r="M16" s="51"/>
      <c r="N16" s="53"/>
      <c r="O16" s="54"/>
      <c r="P16" s="54"/>
      <c r="Q16" s="44"/>
      <c r="R16" s="47"/>
      <c r="S16" s="47"/>
      <c r="T16" s="44"/>
      <c r="U16" s="46">
        <v>176699</v>
      </c>
      <c r="V16" s="46">
        <v>34466.74</v>
      </c>
      <c r="W16" s="44">
        <f t="shared" si="4"/>
        <v>19.50590552295146</v>
      </c>
      <c r="X16" s="46">
        <v>59364</v>
      </c>
      <c r="Y16" s="46">
        <v>33003.66</v>
      </c>
      <c r="Z16" s="48">
        <f>Y16/X16*100</f>
        <v>55.595411360420464</v>
      </c>
    </row>
    <row r="17" spans="1:26" ht="26.25" thickBot="1">
      <c r="A17" s="55"/>
      <c r="B17" s="56" t="s">
        <v>23</v>
      </c>
      <c r="C17" s="33">
        <v>4953888</v>
      </c>
      <c r="D17" s="34">
        <v>5672233.76</v>
      </c>
      <c r="E17" s="57">
        <f t="shared" si="0"/>
        <v>114.50064595727638</v>
      </c>
      <c r="F17" s="36">
        <v>5798695</v>
      </c>
      <c r="G17" s="36">
        <v>2341609.32</v>
      </c>
      <c r="H17" s="58">
        <f t="shared" si="1"/>
        <v>40.38166035633879</v>
      </c>
      <c r="I17" s="59">
        <v>952345</v>
      </c>
      <c r="J17" s="59">
        <v>359646.4</v>
      </c>
      <c r="K17" s="58">
        <f t="shared" si="2"/>
        <v>37.764297602234485</v>
      </c>
      <c r="L17" s="60"/>
      <c r="M17" s="61"/>
      <c r="N17" s="62"/>
      <c r="O17" s="63">
        <v>1870091</v>
      </c>
      <c r="P17" s="63">
        <v>1199607.23</v>
      </c>
      <c r="Q17" s="58">
        <f>P17/O17*100</f>
        <v>64.14699765947218</v>
      </c>
      <c r="R17" s="64"/>
      <c r="S17" s="64"/>
      <c r="T17" s="58"/>
      <c r="U17" s="63">
        <v>2047522</v>
      </c>
      <c r="V17" s="63">
        <v>465034.26</v>
      </c>
      <c r="W17" s="58">
        <f t="shared" si="4"/>
        <v>22.712051933996314</v>
      </c>
      <c r="X17" s="63">
        <v>585808</v>
      </c>
      <c r="Y17" s="63">
        <v>253615.43</v>
      </c>
      <c r="Z17" s="65">
        <f>Y17/X17*100</f>
        <v>43.29326844290279</v>
      </c>
    </row>
    <row r="18" spans="1:26" ht="26.25" thickBot="1">
      <c r="A18" s="66"/>
      <c r="B18" s="67" t="s">
        <v>24</v>
      </c>
      <c r="C18" s="68">
        <f>SUM(C11:C17)</f>
        <v>12191428</v>
      </c>
      <c r="D18" s="69">
        <f>SUM(D11:D17)</f>
        <v>14111289.360000001</v>
      </c>
      <c r="E18" s="70">
        <f t="shared" si="0"/>
        <v>115.74763317307868</v>
      </c>
      <c r="F18" s="71">
        <f>SUM(F11:F17)</f>
        <v>13359950</v>
      </c>
      <c r="G18" s="71">
        <f>SUM(G11:G17)</f>
        <v>7719766.6899999995</v>
      </c>
      <c r="H18" s="72">
        <f t="shared" si="1"/>
        <v>57.782901058761446</v>
      </c>
      <c r="I18" s="71">
        <f>SUM(I11:I17)</f>
        <v>2885664</v>
      </c>
      <c r="J18" s="71">
        <f>SUM(J11:J17)</f>
        <v>1921610.4300000002</v>
      </c>
      <c r="K18" s="72">
        <f t="shared" si="2"/>
        <v>66.59162085398717</v>
      </c>
      <c r="L18" s="73">
        <f>SUM(L11:L17)</f>
        <v>124678</v>
      </c>
      <c r="M18" s="71">
        <f>SUM(M11:M17)</f>
        <v>70590.49</v>
      </c>
      <c r="N18" s="72">
        <f>M18/L18*100</f>
        <v>56.61824058775405</v>
      </c>
      <c r="O18" s="71">
        <f>SUM(O11:O17)</f>
        <v>4432331</v>
      </c>
      <c r="P18" s="71">
        <f>SUM(P11:P17)</f>
        <v>3103664.07</v>
      </c>
      <c r="Q18" s="72">
        <f>P18/O18*100</f>
        <v>70.02329180740337</v>
      </c>
      <c r="R18" s="74">
        <f>SUM(R11:R17)</f>
        <v>0</v>
      </c>
      <c r="S18" s="74">
        <f>SUM(S11:S17)</f>
        <v>0</v>
      </c>
      <c r="T18" s="72"/>
      <c r="U18" s="71">
        <f>SUM(U11:U17)</f>
        <v>4169327</v>
      </c>
      <c r="V18" s="71">
        <f>SUM(V11:V17)</f>
        <v>1816310.29</v>
      </c>
      <c r="W18" s="72">
        <f t="shared" si="4"/>
        <v>43.56363245195208</v>
      </c>
      <c r="X18" s="71">
        <f>SUM(X11:X17)</f>
        <v>1281339</v>
      </c>
      <c r="Y18" s="71">
        <f>SUM(Y11:Y17)</f>
        <v>679620.4099999999</v>
      </c>
      <c r="Z18" s="31">
        <f>Y18/X18*100</f>
        <v>53.039859865343985</v>
      </c>
    </row>
    <row r="19" spans="1:26" ht="25.5">
      <c r="A19" s="8"/>
      <c r="B19" s="32" t="s">
        <v>25</v>
      </c>
      <c r="C19" s="75">
        <v>88905</v>
      </c>
      <c r="D19" s="76">
        <v>104138.89</v>
      </c>
      <c r="E19" s="77">
        <f t="shared" si="0"/>
        <v>117.13502052752938</v>
      </c>
      <c r="F19" s="78">
        <v>121729</v>
      </c>
      <c r="G19" s="78">
        <v>98815.69</v>
      </c>
      <c r="H19" s="37">
        <f t="shared" si="1"/>
        <v>81.17678613970376</v>
      </c>
      <c r="I19" s="79">
        <v>121629</v>
      </c>
      <c r="J19" s="79">
        <v>98815.69</v>
      </c>
      <c r="K19" s="37">
        <f t="shared" si="2"/>
        <v>81.2435274482237</v>
      </c>
      <c r="L19" s="80"/>
      <c r="M19" s="81"/>
      <c r="N19" s="82"/>
      <c r="O19" s="83"/>
      <c r="P19" s="83"/>
      <c r="Q19" s="37"/>
      <c r="R19" s="84"/>
      <c r="S19" s="84"/>
      <c r="T19" s="37"/>
      <c r="U19" s="39">
        <v>100</v>
      </c>
      <c r="V19" s="39">
        <v>0</v>
      </c>
      <c r="W19" s="37"/>
      <c r="X19" s="85"/>
      <c r="Y19" s="85"/>
      <c r="Z19" s="41"/>
    </row>
    <row r="20" spans="1:26" ht="25.5">
      <c r="A20" s="8"/>
      <c r="B20" s="42" t="s">
        <v>26</v>
      </c>
      <c r="C20" s="75">
        <v>495224</v>
      </c>
      <c r="D20" s="76">
        <v>538342.94</v>
      </c>
      <c r="E20" s="86">
        <f t="shared" si="0"/>
        <v>108.70695685184886</v>
      </c>
      <c r="F20" s="78">
        <v>513724</v>
      </c>
      <c r="G20" s="78">
        <v>325325.25</v>
      </c>
      <c r="H20" s="44">
        <f t="shared" si="1"/>
        <v>63.32685449774586</v>
      </c>
      <c r="I20" s="79">
        <v>149638</v>
      </c>
      <c r="J20" s="79">
        <v>86087.43</v>
      </c>
      <c r="K20" s="44">
        <f t="shared" si="2"/>
        <v>57.5304601772277</v>
      </c>
      <c r="L20" s="87"/>
      <c r="M20" s="51"/>
      <c r="N20" s="53"/>
      <c r="O20" s="46">
        <v>221881</v>
      </c>
      <c r="P20" s="46">
        <v>152116.84</v>
      </c>
      <c r="Q20" s="44">
        <f>P20/O20*100</f>
        <v>68.5578485764892</v>
      </c>
      <c r="R20" s="47"/>
      <c r="S20" s="47"/>
      <c r="T20" s="44"/>
      <c r="U20" s="46">
        <v>7500</v>
      </c>
      <c r="V20" s="46">
        <v>3000</v>
      </c>
      <c r="W20" s="44">
        <f aca="true" t="shared" si="5" ref="W20:W27">V20/U20*100</f>
        <v>40</v>
      </c>
      <c r="X20" s="46">
        <v>126705</v>
      </c>
      <c r="Y20" s="46">
        <v>84120.98</v>
      </c>
      <c r="Z20" s="48">
        <f aca="true" t="shared" si="6" ref="Z20:Z29">Y20/X20*100</f>
        <v>66.39120792391776</v>
      </c>
    </row>
    <row r="21" spans="1:26" ht="25.5">
      <c r="A21" s="8"/>
      <c r="B21" s="42" t="s">
        <v>27</v>
      </c>
      <c r="C21" s="75">
        <v>187453</v>
      </c>
      <c r="D21" s="76">
        <v>182788.87</v>
      </c>
      <c r="E21" s="86">
        <f t="shared" si="0"/>
        <v>97.51184030130219</v>
      </c>
      <c r="F21" s="78">
        <v>212513</v>
      </c>
      <c r="G21" s="78">
        <v>167965.11</v>
      </c>
      <c r="H21" s="44">
        <f t="shared" si="1"/>
        <v>79.03756946633852</v>
      </c>
      <c r="I21" s="79">
        <v>97230</v>
      </c>
      <c r="J21" s="79">
        <v>89284.68</v>
      </c>
      <c r="K21" s="44">
        <f t="shared" si="2"/>
        <v>91.82832459117556</v>
      </c>
      <c r="L21" s="87"/>
      <c r="M21" s="51"/>
      <c r="N21" s="53"/>
      <c r="O21" s="54"/>
      <c r="P21" s="54"/>
      <c r="Q21" s="44"/>
      <c r="R21" s="47"/>
      <c r="S21" s="47"/>
      <c r="T21" s="44"/>
      <c r="U21" s="46">
        <v>3300</v>
      </c>
      <c r="V21" s="46">
        <v>3300</v>
      </c>
      <c r="W21" s="44">
        <f t="shared" si="5"/>
        <v>100</v>
      </c>
      <c r="X21" s="46">
        <v>111983</v>
      </c>
      <c r="Y21" s="46">
        <v>75380.43</v>
      </c>
      <c r="Z21" s="48">
        <f t="shared" si="6"/>
        <v>67.31417268692569</v>
      </c>
    </row>
    <row r="22" spans="1:26" ht="25.5">
      <c r="A22" s="8"/>
      <c r="B22" s="42" t="s">
        <v>28</v>
      </c>
      <c r="C22" s="75">
        <v>293572</v>
      </c>
      <c r="D22" s="76">
        <v>289031.58</v>
      </c>
      <c r="E22" s="86">
        <f t="shared" si="0"/>
        <v>98.45338792527897</v>
      </c>
      <c r="F22" s="78">
        <v>293572</v>
      </c>
      <c r="G22" s="78">
        <v>154714.66</v>
      </c>
      <c r="H22" s="44">
        <f t="shared" si="1"/>
        <v>52.70075484037987</v>
      </c>
      <c r="I22" s="79">
        <v>186204</v>
      </c>
      <c r="J22" s="79">
        <v>103018.04</v>
      </c>
      <c r="K22" s="44">
        <f t="shared" si="2"/>
        <v>55.32536357972976</v>
      </c>
      <c r="L22" s="87"/>
      <c r="M22" s="51"/>
      <c r="N22" s="53"/>
      <c r="O22" s="46"/>
      <c r="P22" s="46"/>
      <c r="Q22" s="44"/>
      <c r="R22" s="47"/>
      <c r="S22" s="47"/>
      <c r="T22" s="44"/>
      <c r="U22" s="46">
        <v>42388</v>
      </c>
      <c r="V22" s="46">
        <v>15976.6</v>
      </c>
      <c r="W22" s="44">
        <f t="shared" si="5"/>
        <v>37.69132773426441</v>
      </c>
      <c r="X22" s="46">
        <v>59980</v>
      </c>
      <c r="Y22" s="46">
        <v>35720.02</v>
      </c>
      <c r="Z22" s="48">
        <f t="shared" si="6"/>
        <v>59.55321773924641</v>
      </c>
    </row>
    <row r="23" spans="1:26" ht="27.75" customHeight="1">
      <c r="A23" s="8"/>
      <c r="B23" s="42" t="s">
        <v>29</v>
      </c>
      <c r="C23" s="75">
        <v>417449</v>
      </c>
      <c r="D23" s="76">
        <v>386279.91</v>
      </c>
      <c r="E23" s="86">
        <f t="shared" si="0"/>
        <v>92.53343761752933</v>
      </c>
      <c r="F23" s="78">
        <v>439449</v>
      </c>
      <c r="G23" s="78">
        <v>244594.82</v>
      </c>
      <c r="H23" s="44">
        <f t="shared" si="1"/>
        <v>55.65943260765186</v>
      </c>
      <c r="I23" s="79">
        <v>234741</v>
      </c>
      <c r="J23" s="79">
        <v>154753.91</v>
      </c>
      <c r="K23" s="44">
        <f t="shared" si="2"/>
        <v>65.92538585078874</v>
      </c>
      <c r="L23" s="87"/>
      <c r="M23" s="51"/>
      <c r="N23" s="53"/>
      <c r="O23" s="46"/>
      <c r="P23" s="46"/>
      <c r="Q23" s="44"/>
      <c r="R23" s="47"/>
      <c r="S23" s="47"/>
      <c r="T23" s="44"/>
      <c r="U23" s="46">
        <v>132609</v>
      </c>
      <c r="V23" s="46">
        <v>44246.28</v>
      </c>
      <c r="W23" s="44">
        <f t="shared" si="5"/>
        <v>33.365970635477225</v>
      </c>
      <c r="X23" s="46">
        <v>70099</v>
      </c>
      <c r="Y23" s="46">
        <v>43594.63</v>
      </c>
      <c r="Z23" s="48">
        <f t="shared" si="6"/>
        <v>62.19008830368479</v>
      </c>
    </row>
    <row r="24" spans="1:30" ht="25.5">
      <c r="A24" s="8"/>
      <c r="B24" s="42" t="s">
        <v>30</v>
      </c>
      <c r="C24" s="75">
        <v>183939</v>
      </c>
      <c r="D24" s="76">
        <v>153350.4</v>
      </c>
      <c r="E24" s="86">
        <f t="shared" si="0"/>
        <v>83.37024774517639</v>
      </c>
      <c r="F24" s="78">
        <v>303052</v>
      </c>
      <c r="G24" s="78">
        <v>234615.17</v>
      </c>
      <c r="H24" s="44">
        <f t="shared" si="1"/>
        <v>77.41746300964851</v>
      </c>
      <c r="I24" s="79">
        <v>203780</v>
      </c>
      <c r="J24" s="79">
        <v>158394.04</v>
      </c>
      <c r="K24" s="44">
        <f t="shared" si="2"/>
        <v>77.72796152713711</v>
      </c>
      <c r="L24" s="87"/>
      <c r="M24" s="51"/>
      <c r="N24" s="53"/>
      <c r="O24" s="54"/>
      <c r="P24" s="54"/>
      <c r="Q24" s="44"/>
      <c r="R24" s="47"/>
      <c r="S24" s="47"/>
      <c r="T24" s="44"/>
      <c r="U24" s="46">
        <v>10300</v>
      </c>
      <c r="V24" s="46">
        <v>9527.92</v>
      </c>
      <c r="W24" s="44">
        <f t="shared" si="5"/>
        <v>92.50407766990291</v>
      </c>
      <c r="X24" s="46">
        <v>79215</v>
      </c>
      <c r="Y24" s="46">
        <v>61193.21</v>
      </c>
      <c r="Z24" s="48">
        <f t="shared" si="6"/>
        <v>77.24952344884176</v>
      </c>
      <c r="AD24" s="88"/>
    </row>
    <row r="25" spans="1:26" ht="26.25" thickBot="1">
      <c r="A25" s="55"/>
      <c r="B25" s="56" t="s">
        <v>31</v>
      </c>
      <c r="C25" s="75">
        <v>2406265</v>
      </c>
      <c r="D25" s="76">
        <v>2708634.49</v>
      </c>
      <c r="E25" s="89">
        <f t="shared" si="0"/>
        <v>112.56592644617281</v>
      </c>
      <c r="F25" s="78">
        <v>3296556</v>
      </c>
      <c r="G25" s="78">
        <v>1413733.24</v>
      </c>
      <c r="H25" s="58">
        <f t="shared" si="1"/>
        <v>42.88515772218036</v>
      </c>
      <c r="I25" s="79">
        <v>682175</v>
      </c>
      <c r="J25" s="79">
        <v>317329.25</v>
      </c>
      <c r="K25" s="58">
        <f t="shared" si="2"/>
        <v>46.51727929050464</v>
      </c>
      <c r="L25" s="90"/>
      <c r="M25" s="61"/>
      <c r="N25" s="62"/>
      <c r="O25" s="63">
        <v>1010619</v>
      </c>
      <c r="P25" s="63">
        <v>475279.77</v>
      </c>
      <c r="Q25" s="58">
        <f>P25/O25*100</f>
        <v>47.028580503631936</v>
      </c>
      <c r="R25" s="64"/>
      <c r="S25" s="64"/>
      <c r="T25" s="58"/>
      <c r="U25" s="63">
        <v>1541650</v>
      </c>
      <c r="V25" s="63">
        <v>574165.69</v>
      </c>
      <c r="W25" s="58">
        <f t="shared" si="5"/>
        <v>37.24358252521648</v>
      </c>
      <c r="X25" s="63">
        <v>47112</v>
      </c>
      <c r="Y25" s="63">
        <v>31958.53</v>
      </c>
      <c r="Z25" s="65">
        <f t="shared" si="6"/>
        <v>67.83522244863303</v>
      </c>
    </row>
    <row r="26" spans="1:26" ht="37.5" customHeight="1" thickBot="1">
      <c r="A26" s="8"/>
      <c r="B26" s="67" t="s">
        <v>32</v>
      </c>
      <c r="C26" s="68">
        <f>SUM(C19:C25)</f>
        <v>4072807</v>
      </c>
      <c r="D26" s="71">
        <f>SUM(D19:D25)</f>
        <v>4362567.08</v>
      </c>
      <c r="E26" s="91">
        <f t="shared" si="0"/>
        <v>107.11450554863022</v>
      </c>
      <c r="F26" s="68">
        <f>SUM(F19:F25)</f>
        <v>5180595</v>
      </c>
      <c r="G26" s="71">
        <f>SUM(G19:G25)</f>
        <v>2639763.94</v>
      </c>
      <c r="H26" s="72">
        <f t="shared" si="1"/>
        <v>50.95484090147946</v>
      </c>
      <c r="I26" s="71">
        <f>SUM(I19:I25)</f>
        <v>1675397</v>
      </c>
      <c r="J26" s="71">
        <f>SUM(J19:J25)</f>
        <v>1007683.04</v>
      </c>
      <c r="K26" s="72">
        <f t="shared" si="2"/>
        <v>60.14592601037248</v>
      </c>
      <c r="L26" s="74">
        <f>SUM(L19:L25)</f>
        <v>0</v>
      </c>
      <c r="M26" s="74">
        <f>SUM(M19:M25)</f>
        <v>0</v>
      </c>
      <c r="N26" s="73">
        <f>SUM(N19:N25)</f>
        <v>0</v>
      </c>
      <c r="O26" s="71">
        <f>SUM(O19:O25)</f>
        <v>1232500</v>
      </c>
      <c r="P26" s="71">
        <f>SUM(P19:P25)</f>
        <v>627396.61</v>
      </c>
      <c r="Q26" s="72">
        <f>P26/O26*100</f>
        <v>50.90439026369168</v>
      </c>
      <c r="R26" s="74"/>
      <c r="S26" s="74"/>
      <c r="T26" s="72"/>
      <c r="U26" s="71">
        <f>SUM(U19:U25)</f>
        <v>1737847</v>
      </c>
      <c r="V26" s="71">
        <f>SUM(V19:V25)</f>
        <v>650216.49</v>
      </c>
      <c r="W26" s="72">
        <f t="shared" si="5"/>
        <v>37.415059553574046</v>
      </c>
      <c r="X26" s="71">
        <f>SUM(X19:X25)</f>
        <v>495094</v>
      </c>
      <c r="Y26" s="71">
        <f>SUM(Y19:Y25)</f>
        <v>331967.79999999993</v>
      </c>
      <c r="Z26" s="31">
        <f t="shared" si="6"/>
        <v>67.05146901396502</v>
      </c>
    </row>
    <row r="27" spans="1:26" ht="22.5" customHeight="1" thickBot="1">
      <c r="A27" s="8"/>
      <c r="B27" s="92" t="s">
        <v>33</v>
      </c>
      <c r="C27" s="68">
        <f>C10+C18+C26</f>
        <v>22417004</v>
      </c>
      <c r="D27" s="71">
        <f>D10+D18+D26</f>
        <v>27737644.950000003</v>
      </c>
      <c r="E27" s="70">
        <f t="shared" si="0"/>
        <v>123.73484409424205</v>
      </c>
      <c r="F27" s="68">
        <f>F10+F18+F26</f>
        <v>24896338</v>
      </c>
      <c r="G27" s="71">
        <f>G10+G18+G26</f>
        <v>14167904.069999998</v>
      </c>
      <c r="H27" s="93">
        <f t="shared" si="1"/>
        <v>56.90758243240431</v>
      </c>
      <c r="I27" s="71">
        <f>I10+I18+I26</f>
        <v>5501857</v>
      </c>
      <c r="J27" s="71">
        <f>J10+J18+J26</f>
        <v>3469076.12</v>
      </c>
      <c r="K27" s="93">
        <f t="shared" si="2"/>
        <v>63.052822347073004</v>
      </c>
      <c r="L27" s="71">
        <f>L10+L18+L26</f>
        <v>124678</v>
      </c>
      <c r="M27" s="71">
        <f>M10+M18+M26</f>
        <v>70590.49</v>
      </c>
      <c r="N27" s="94">
        <f>N10+N18+N26</f>
        <v>56.61824058775405</v>
      </c>
      <c r="O27" s="71">
        <f>O10+O18+O26</f>
        <v>8842888</v>
      </c>
      <c r="P27" s="71">
        <f>P10+P18+P26</f>
        <v>5320413.96</v>
      </c>
      <c r="Q27" s="93">
        <f>P27/O27*100</f>
        <v>60.16602223165102</v>
      </c>
      <c r="R27" s="71"/>
      <c r="S27" s="71"/>
      <c r="T27" s="95"/>
      <c r="U27" s="71">
        <f>U10+U18+U26</f>
        <v>7865114</v>
      </c>
      <c r="V27" s="71">
        <f>V10+V18+V26</f>
        <v>3996126.7700000005</v>
      </c>
      <c r="W27" s="93">
        <f t="shared" si="5"/>
        <v>50.808249823206644</v>
      </c>
      <c r="X27" s="71">
        <f>X10+X18+X26</f>
        <v>1776433</v>
      </c>
      <c r="Y27" s="71">
        <f>Y10+Y18+Y26</f>
        <v>1011588.2099999998</v>
      </c>
      <c r="Z27" s="96">
        <f t="shared" si="6"/>
        <v>56.94491207943108</v>
      </c>
    </row>
    <row r="28" spans="1:26" ht="28.5" customHeight="1" thickBot="1">
      <c r="A28" s="97"/>
      <c r="B28" s="98" t="s">
        <v>34</v>
      </c>
      <c r="C28" s="99">
        <v>95477438</v>
      </c>
      <c r="D28" s="100">
        <v>92299854.98</v>
      </c>
      <c r="E28" s="101">
        <f t="shared" si="0"/>
        <v>96.67190166958606</v>
      </c>
      <c r="F28" s="102">
        <v>104944864</v>
      </c>
      <c r="G28" s="103">
        <v>83543470.12</v>
      </c>
      <c r="H28" s="93">
        <f t="shared" si="1"/>
        <v>79.60701165899839</v>
      </c>
      <c r="I28" s="104">
        <v>525995</v>
      </c>
      <c r="J28" s="104">
        <v>346164.83</v>
      </c>
      <c r="K28" s="93">
        <f t="shared" si="2"/>
        <v>65.81142976644266</v>
      </c>
      <c r="L28" s="105"/>
      <c r="M28" s="106"/>
      <c r="N28" s="107"/>
      <c r="O28" s="105">
        <v>24521409</v>
      </c>
      <c r="P28" s="106">
        <v>19237981.59000001</v>
      </c>
      <c r="Q28" s="93">
        <f>P28/O28*100</f>
        <v>78.45381800858185</v>
      </c>
      <c r="R28" s="105">
        <v>13782019</v>
      </c>
      <c r="S28" s="106">
        <v>10567017.289999997</v>
      </c>
      <c r="T28" s="93">
        <f>S28/R28*100</f>
        <v>76.67249109147214</v>
      </c>
      <c r="U28" s="105"/>
      <c r="V28" s="106"/>
      <c r="W28" s="93"/>
      <c r="X28" s="105">
        <v>2901778</v>
      </c>
      <c r="Y28" s="106">
        <v>1953892.02</v>
      </c>
      <c r="Z28" s="96">
        <f t="shared" si="6"/>
        <v>67.3343040025805</v>
      </c>
    </row>
    <row r="29" spans="1:26" ht="24.75" customHeight="1" thickBot="1">
      <c r="A29" s="55"/>
      <c r="B29" s="108" t="s">
        <v>35</v>
      </c>
      <c r="C29" s="109">
        <f>C27+C28</f>
        <v>117894442</v>
      </c>
      <c r="D29" s="110">
        <f>D27+D28</f>
        <v>120037499.93</v>
      </c>
      <c r="E29" s="70">
        <f t="shared" si="0"/>
        <v>101.81777689740454</v>
      </c>
      <c r="F29" s="109">
        <f>F27+F28</f>
        <v>129841202</v>
      </c>
      <c r="G29" s="110">
        <f>G27+G28</f>
        <v>97711374.19</v>
      </c>
      <c r="H29" s="72">
        <f t="shared" si="1"/>
        <v>75.25452066440359</v>
      </c>
      <c r="I29" s="109">
        <f>I27+I28</f>
        <v>6027852</v>
      </c>
      <c r="J29" s="109">
        <f>J27+J28</f>
        <v>3815240.95</v>
      </c>
      <c r="K29" s="72">
        <f t="shared" si="2"/>
        <v>63.29354055142694</v>
      </c>
      <c r="L29" s="110">
        <f>L27+L28</f>
        <v>124678</v>
      </c>
      <c r="M29" s="110">
        <f>M27+M28</f>
        <v>70590.49</v>
      </c>
      <c r="N29" s="24">
        <f>N27+N28</f>
        <v>56.61824058775405</v>
      </c>
      <c r="O29" s="110">
        <f>O27+O28</f>
        <v>33364297</v>
      </c>
      <c r="P29" s="110">
        <f>P27+P28</f>
        <v>24558395.550000012</v>
      </c>
      <c r="Q29" s="72">
        <f>P29/O29*100</f>
        <v>73.60681254575816</v>
      </c>
      <c r="R29" s="110">
        <f>R27+R28</f>
        <v>13782019</v>
      </c>
      <c r="S29" s="110">
        <f>S27+S28</f>
        <v>10567017.289999997</v>
      </c>
      <c r="T29" s="72">
        <f>S29/R29*100</f>
        <v>76.67249109147214</v>
      </c>
      <c r="U29" s="110">
        <f>U27+U28</f>
        <v>7865114</v>
      </c>
      <c r="V29" s="110">
        <f>V27+V28</f>
        <v>3996126.7700000005</v>
      </c>
      <c r="W29" s="72">
        <f>V29/U29*100</f>
        <v>50.808249823206644</v>
      </c>
      <c r="X29" s="110">
        <f>X27+X28</f>
        <v>4678211</v>
      </c>
      <c r="Y29" s="110">
        <f>Y27+Y28</f>
        <v>2965480.23</v>
      </c>
      <c r="Z29" s="31">
        <f t="shared" si="6"/>
        <v>63.38919364688766</v>
      </c>
    </row>
    <row r="30" spans="6:25" ht="12.75">
      <c r="F30" s="3"/>
      <c r="G30" s="3"/>
      <c r="H30" s="3"/>
      <c r="I30" s="111"/>
      <c r="J30" s="112"/>
      <c r="K30" s="111"/>
      <c r="L30" s="111"/>
      <c r="M30" s="111"/>
      <c r="N30" s="111"/>
      <c r="O30" s="111"/>
      <c r="P30" s="112"/>
      <c r="Q30" s="111"/>
      <c r="R30" s="111"/>
      <c r="S30" s="112"/>
      <c r="T30" s="111"/>
      <c r="U30" s="111"/>
      <c r="V30" s="111"/>
      <c r="W30" s="111"/>
      <c r="X30" s="111"/>
      <c r="Y30" s="112"/>
    </row>
    <row r="31" spans="6:8" ht="12.75">
      <c r="F31" s="113"/>
      <c r="G31" s="114"/>
      <c r="H31" s="113"/>
    </row>
    <row r="32" spans="6:8" ht="12.75">
      <c r="F32" s="113"/>
      <c r="G32" s="113"/>
      <c r="H32" s="113"/>
    </row>
    <row r="36" spans="6:7" ht="12.75">
      <c r="F36" s="115"/>
      <c r="G36" s="115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Public</cp:lastModifiedBy>
  <dcterms:created xsi:type="dcterms:W3CDTF">2016-03-28T08:38:28Z</dcterms:created>
  <dcterms:modified xsi:type="dcterms:W3CDTF">2016-03-28T08:43:19Z</dcterms:modified>
  <cp:category/>
  <cp:version/>
  <cp:contentType/>
  <cp:contentStatus/>
</cp:coreProperties>
</file>