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<sst xmlns="http://schemas.openxmlformats.org/spreadsheetml/2006/main" count="55" uniqueCount="36">
  <si>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28.11.2016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</si>
  <si>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</si>
  <si>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</si>
  <si>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</si>
  <si>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</si>
  <si>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</si>
  <si>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</si>
  <si>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</si>
  <si>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</si>
  <si>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</si>
  <si>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</si>
  <si>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січень-листопад</t>
  </si>
  <si>
    <t>виконання по доходах за січень-листопад</t>
  </si>
  <si>
    <t>%</t>
  </si>
  <si>
    <t>затерджено з урахуванням змін на 
січень-листопад</t>
  </si>
  <si>
    <t>касові видатки  за січень-листопад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</si>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</sst>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49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 wrapText="1"/>
    </xf>
    <xf numFmtId="0" fontId="4" fillId="0" borderId="26" xfId="336" applyFont="1" applyBorder="1" applyAlignment="1">
      <alignment vertical="center"/>
      <protection/>
    </xf>
    <xf numFmtId="0" fontId="4" fillId="0" borderId="27" xfId="336" applyFont="1" applyBorder="1" applyAlignment="1">
      <alignment vertical="center"/>
      <protection/>
    </xf>
    <xf numFmtId="172" fontId="6" fillId="0" borderId="21" xfId="0" applyNumberFormat="1" applyFont="1" applyFill="1" applyBorder="1" applyAlignment="1">
      <alignment vertical="center"/>
    </xf>
    <xf numFmtId="174" fontId="8" fillId="0" borderId="27" xfId="338" applyNumberFormat="1" applyFont="1" applyBorder="1" applyAlignment="1">
      <alignment vertical="center" wrapText="1"/>
      <protection/>
    </xf>
    <xf numFmtId="172" fontId="6" fillId="0" borderId="27" xfId="0" applyNumberFormat="1" applyFont="1" applyFill="1" applyBorder="1" applyAlignment="1">
      <alignment horizontal="center" vertical="center"/>
    </xf>
    <xf numFmtId="174" fontId="8" fillId="0" borderId="17" xfId="335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8" fillId="0" borderId="17" xfId="334" applyNumberFormat="1" applyFont="1" applyFill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0" fontId="4" fillId="0" borderId="36" xfId="336" applyFont="1" applyBorder="1" applyAlignment="1">
      <alignment vertical="center"/>
      <protection/>
    </xf>
    <xf numFmtId="0" fontId="4" fillId="0" borderId="37" xfId="336" applyFont="1" applyBorder="1" applyAlignment="1">
      <alignment vertical="center"/>
      <protection/>
    </xf>
    <xf numFmtId="172" fontId="6" fillId="0" borderId="38" xfId="0" applyNumberFormat="1" applyFont="1" applyFill="1" applyBorder="1" applyAlignment="1">
      <alignment vertical="center"/>
    </xf>
    <xf numFmtId="174" fontId="4" fillId="0" borderId="37" xfId="338" applyNumberFormat="1" applyFont="1" applyBorder="1" applyAlignment="1">
      <alignment vertical="center" wrapText="1"/>
      <protection/>
    </xf>
    <xf numFmtId="172" fontId="6" fillId="0" borderId="37" xfId="0" applyNumberFormat="1" applyFont="1" applyFill="1" applyBorder="1" applyAlignment="1">
      <alignment vertical="center"/>
    </xf>
    <xf numFmtId="174" fontId="4" fillId="0" borderId="37" xfId="335" applyNumberFormat="1" applyFont="1" applyBorder="1" applyAlignment="1">
      <alignment vertical="center" wrapText="1"/>
      <protection/>
    </xf>
    <xf numFmtId="1" fontId="4" fillId="0" borderId="37" xfId="334" applyNumberFormat="1" applyFont="1" applyFill="1" applyBorder="1" applyAlignment="1">
      <alignment vertical="center" wrapText="1"/>
      <protection/>
    </xf>
    <xf numFmtId="174" fontId="0" fillId="0" borderId="37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 wrapText="1"/>
    </xf>
    <xf numFmtId="172" fontId="6" fillId="0" borderId="41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4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42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37" applyNumberFormat="1" applyFont="1" applyFill="1" applyBorder="1" applyAlignment="1">
      <alignment vertical="center" wrapText="1"/>
      <protection/>
    </xf>
    <xf numFmtId="0" fontId="0" fillId="0" borderId="33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 wrapText="1"/>
    </xf>
    <xf numFmtId="172" fontId="6" fillId="0" borderId="44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>
      <alignment vertical="center"/>
    </xf>
    <xf numFmtId="174" fontId="4" fillId="0" borderId="46" xfId="335" applyNumberFormat="1" applyFont="1" applyBorder="1" applyAlignment="1">
      <alignment vertical="center" wrapText="1"/>
      <protection/>
    </xf>
    <xf numFmtId="1" fontId="0" fillId="0" borderId="45" xfId="0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1" fontId="4" fillId="0" borderId="45" xfId="334" applyNumberFormat="1" applyFont="1" applyFill="1" applyBorder="1" applyAlignment="1">
      <alignment vertical="center" wrapText="1"/>
      <protection/>
    </xf>
    <xf numFmtId="174" fontId="0" fillId="0" borderId="45" xfId="0" applyNumberFormat="1" applyFont="1" applyFill="1" applyBorder="1" applyAlignment="1">
      <alignment vertical="center" wrapText="1"/>
    </xf>
    <xf numFmtId="172" fontId="6" fillId="0" borderId="47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1" fontId="6" fillId="0" borderId="49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23" xfId="336" applyFont="1" applyBorder="1" applyAlignment="1">
      <alignment vertical="center"/>
      <protection/>
    </xf>
    <xf numFmtId="0" fontId="4" fillId="0" borderId="24" xfId="336" applyFont="1" applyBorder="1" applyAlignment="1">
      <alignment vertical="center"/>
      <protection/>
    </xf>
    <xf numFmtId="172" fontId="6" fillId="0" borderId="50" xfId="0" applyNumberFormat="1" applyFont="1" applyFill="1" applyBorder="1" applyAlignment="1">
      <alignment vertical="center"/>
    </xf>
    <xf numFmtId="174" fontId="4" fillId="0" borderId="24" xfId="333" applyNumberFormat="1" applyFont="1" applyBorder="1" applyAlignment="1">
      <alignment vertical="center" wrapText="1"/>
      <protection/>
    </xf>
    <xf numFmtId="174" fontId="4" fillId="0" borderId="24" xfId="335" applyNumberFormat="1" applyFont="1" applyBorder="1" applyAlignment="1">
      <alignment vertical="center" wrapText="1"/>
      <protection/>
    </xf>
    <xf numFmtId="14" fontId="0" fillId="0" borderId="37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1" fontId="0" fillId="0" borderId="37" xfId="0" applyNumberFormat="1" applyFont="1" applyFill="1" applyBorder="1" applyAlignment="1">
      <alignment vertical="center"/>
    </xf>
    <xf numFmtId="174" fontId="0" fillId="0" borderId="37" xfId="0" applyNumberFormat="1" applyFont="1" applyFill="1" applyBorder="1" applyAlignment="1">
      <alignment vertical="center" wrapText="1"/>
    </xf>
    <xf numFmtId="1" fontId="0" fillId="0" borderId="37" xfId="0" applyNumberFormat="1" applyFont="1" applyFill="1" applyBorder="1" applyAlignment="1">
      <alignment vertical="center" wrapText="1"/>
    </xf>
    <xf numFmtId="172" fontId="6" fillId="0" borderId="40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172" fontId="6" fillId="0" borderId="51" xfId="0" applyNumberFormat="1" applyFont="1" applyFill="1" applyBorder="1" applyAlignment="1">
      <alignment vertical="center"/>
    </xf>
    <xf numFmtId="14" fontId="0" fillId="0" borderId="45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horizontal="center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54" xfId="0" applyNumberFormat="1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8" fillId="0" borderId="55" xfId="336" applyFont="1" applyBorder="1" applyAlignment="1">
      <alignment vertical="center"/>
      <protection/>
    </xf>
    <xf numFmtId="1" fontId="8" fillId="0" borderId="45" xfId="336" applyNumberFormat="1" applyFont="1" applyBorder="1" applyAlignment="1">
      <alignment vertical="center"/>
      <protection/>
    </xf>
    <xf numFmtId="172" fontId="6" fillId="0" borderId="20" xfId="0" applyNumberFormat="1" applyFont="1" applyFill="1" applyBorder="1" applyAlignment="1">
      <alignment vertical="center"/>
    </xf>
    <xf numFmtId="174" fontId="8" fillId="0" borderId="45" xfId="338" applyNumberFormat="1" applyFont="1" applyBorder="1" applyAlignment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174" fontId="8" fillId="0" borderId="45" xfId="335" applyNumberFormat="1" applyFont="1" applyBorder="1" applyAlignment="1">
      <alignment vertical="center" wrapText="1"/>
      <protection/>
    </xf>
    <xf numFmtId="174" fontId="6" fillId="0" borderId="53" xfId="0" applyNumberFormat="1" applyFont="1" applyFill="1" applyBorder="1" applyAlignment="1">
      <alignment vertical="center"/>
    </xf>
    <xf numFmtId="1" fontId="8" fillId="0" borderId="53" xfId="334" applyNumberFormat="1" applyFont="1" applyFill="1" applyBorder="1" applyAlignment="1">
      <alignment vertical="center" wrapText="1"/>
      <protection/>
    </xf>
    <xf numFmtId="172" fontId="6" fillId="0" borderId="53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74" fontId="0" fillId="0" borderId="0" xfId="0" applyNumberFormat="1" applyFont="1" applyFill="1" applyBorder="1" applyAlignment="1">
      <alignment vertical="center"/>
    </xf>
  </cellXfs>
  <cellStyles count="3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8 04" xfId="333"/>
    <cellStyle name="Обычный_жовтень касові" xfId="334"/>
    <cellStyle name="Обычный_Книга1" xfId="335"/>
    <cellStyle name="Обычный_Книга2" xfId="336"/>
    <cellStyle name="Обычный_КФК" xfId="337"/>
    <cellStyle name="Обычный_щопонеділка" xfId="338"/>
    <cellStyle name="Followed Hyperlink" xfId="339"/>
    <cellStyle name="Плохой" xfId="340"/>
    <cellStyle name="Пояснение" xfId="341"/>
    <cellStyle name="Примечание" xfId="342"/>
    <cellStyle name="Percent" xfId="343"/>
    <cellStyle name="Связанная ячейка" xfId="344"/>
    <cellStyle name="Текст предупреждения" xfId="345"/>
    <cellStyle name="Comma" xfId="346"/>
    <cellStyle name="Comma [0]" xfId="347"/>
    <cellStyle name="Хороший" xfId="3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7"/>
  <sheetViews>
    <sheetView tabSelected="1" workbookViewId="0" topLeftCell="A1">
      <pane xSplit="2" ySplit="9" topLeftCell="C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:B33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42702</v>
      </c>
      <c r="C2" s="4"/>
      <c r="D2" s="4"/>
    </row>
    <row r="5" spans="2:26" ht="18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 thickBot="1">
      <c r="A9" s="18"/>
      <c r="B9" s="29"/>
      <c r="C9" s="30" t="s">
        <v>11</v>
      </c>
      <c r="D9" s="31" t="s">
        <v>12</v>
      </c>
      <c r="E9" s="32" t="s">
        <v>13</v>
      </c>
      <c r="F9" s="33" t="s">
        <v>14</v>
      </c>
      <c r="G9" s="31" t="s">
        <v>15</v>
      </c>
      <c r="H9" s="34" t="s">
        <v>13</v>
      </c>
      <c r="I9" s="33" t="s">
        <v>14</v>
      </c>
      <c r="J9" s="31" t="s">
        <v>15</v>
      </c>
      <c r="K9" s="35" t="s">
        <v>13</v>
      </c>
      <c r="L9" s="33" t="s">
        <v>14</v>
      </c>
      <c r="M9" s="31" t="s">
        <v>15</v>
      </c>
      <c r="N9" s="35" t="s">
        <v>13</v>
      </c>
      <c r="O9" s="33" t="s">
        <v>14</v>
      </c>
      <c r="P9" s="31" t="s">
        <v>15</v>
      </c>
      <c r="Q9" s="35" t="s">
        <v>13</v>
      </c>
      <c r="R9" s="33" t="s">
        <v>14</v>
      </c>
      <c r="S9" s="31" t="s">
        <v>15</v>
      </c>
      <c r="T9" s="35" t="s">
        <v>13</v>
      </c>
      <c r="U9" s="33" t="s">
        <v>14</v>
      </c>
      <c r="V9" s="31" t="s">
        <v>15</v>
      </c>
      <c r="W9" s="35" t="s">
        <v>13</v>
      </c>
      <c r="X9" s="33" t="s">
        <v>14</v>
      </c>
      <c r="Y9" s="31" t="s">
        <v>15</v>
      </c>
      <c r="Z9" s="36" t="s">
        <v>13</v>
      </c>
    </row>
    <row r="10" spans="1:26" ht="42.75" customHeight="1" thickBot="1">
      <c r="A10" s="37"/>
      <c r="B10" s="38" t="s">
        <v>16</v>
      </c>
      <c r="C10" s="39">
        <v>34434541</v>
      </c>
      <c r="D10" s="40">
        <v>38734138.92</v>
      </c>
      <c r="E10" s="41">
        <f aca="true" t="shared" si="0" ref="E10:E29">D10/C10*100</f>
        <v>112.48629368981571</v>
      </c>
      <c r="F10" s="42">
        <v>29572424</v>
      </c>
      <c r="G10" s="42">
        <v>24610145.139999993</v>
      </c>
      <c r="H10" s="43">
        <f aca="true" t="shared" si="1" ref="H10:H29">G10/F10*100</f>
        <v>83.21991169881777</v>
      </c>
      <c r="I10" s="44">
        <v>5170502</v>
      </c>
      <c r="J10" s="44">
        <v>3490669.89</v>
      </c>
      <c r="K10" s="45">
        <f aca="true" t="shared" si="2" ref="K10:K29">J10/I10*100</f>
        <v>67.51123759356442</v>
      </c>
      <c r="L10" s="46"/>
      <c r="M10" s="47"/>
      <c r="N10" s="48"/>
      <c r="O10" s="49">
        <v>10878777</v>
      </c>
      <c r="P10" s="49">
        <v>8561425.05</v>
      </c>
      <c r="Q10" s="50">
        <f aca="true" t="shared" si="3" ref="Q10:Q15">P10/O10*100</f>
        <v>78.69841481262094</v>
      </c>
      <c r="R10" s="51"/>
      <c r="S10" s="51"/>
      <c r="T10" s="45"/>
      <c r="U10" s="49">
        <v>12275145</v>
      </c>
      <c r="V10" s="49">
        <v>11422964.969999999</v>
      </c>
      <c r="W10" s="45">
        <f aca="true" t="shared" si="4" ref="W10:W18">V10/U10*100</f>
        <v>93.05767850400137</v>
      </c>
      <c r="X10" s="49"/>
      <c r="Y10" s="49"/>
      <c r="Z10" s="52"/>
    </row>
    <row r="11" spans="1:26" ht="39.75" customHeight="1">
      <c r="A11" s="18"/>
      <c r="B11" s="53" t="s">
        <v>17</v>
      </c>
      <c r="C11" s="54">
        <v>5345333</v>
      </c>
      <c r="D11" s="55">
        <v>6194664.24</v>
      </c>
      <c r="E11" s="56">
        <f t="shared" si="0"/>
        <v>115.88921101828456</v>
      </c>
      <c r="F11" s="57">
        <v>3881259</v>
      </c>
      <c r="G11" s="57">
        <v>3401174.82</v>
      </c>
      <c r="H11" s="58">
        <f t="shared" si="1"/>
        <v>87.63071003506852</v>
      </c>
      <c r="I11" s="59">
        <v>1098184</v>
      </c>
      <c r="J11" s="59">
        <v>1066056.8</v>
      </c>
      <c r="K11" s="58">
        <f t="shared" si="2"/>
        <v>97.07451574599521</v>
      </c>
      <c r="L11" s="60"/>
      <c r="M11" s="60"/>
      <c r="N11" s="58"/>
      <c r="O11" s="60">
        <v>1414037</v>
      </c>
      <c r="P11" s="60">
        <v>1273637.9</v>
      </c>
      <c r="Q11" s="58">
        <f t="shared" si="3"/>
        <v>90.07104481707337</v>
      </c>
      <c r="R11" s="61"/>
      <c r="S11" s="61"/>
      <c r="T11" s="58"/>
      <c r="U11" s="60">
        <v>756458</v>
      </c>
      <c r="V11" s="60">
        <v>550554.86</v>
      </c>
      <c r="W11" s="58">
        <f t="shared" si="4"/>
        <v>72.7806249652988</v>
      </c>
      <c r="X11" s="60">
        <v>565805</v>
      </c>
      <c r="Y11" s="60">
        <v>468266.74</v>
      </c>
      <c r="Z11" s="62">
        <f>Y11/X11*100</f>
        <v>82.76115269394933</v>
      </c>
    </row>
    <row r="12" spans="1:26" ht="25.5">
      <c r="A12" s="18"/>
      <c r="B12" s="63" t="s">
        <v>18</v>
      </c>
      <c r="C12" s="54">
        <v>5907934</v>
      </c>
      <c r="D12" s="55">
        <v>6819403.71</v>
      </c>
      <c r="E12" s="64">
        <f t="shared" si="0"/>
        <v>115.42789255939556</v>
      </c>
      <c r="F12" s="57">
        <v>5316646</v>
      </c>
      <c r="G12" s="57">
        <v>3946668.3</v>
      </c>
      <c r="H12" s="65">
        <f t="shared" si="1"/>
        <v>74.23229419449781</v>
      </c>
      <c r="I12" s="59">
        <v>1286475</v>
      </c>
      <c r="J12" s="59">
        <v>1038697.67</v>
      </c>
      <c r="K12" s="65">
        <f t="shared" si="2"/>
        <v>80.73982549213937</v>
      </c>
      <c r="L12" s="66"/>
      <c r="M12" s="66"/>
      <c r="N12" s="65"/>
      <c r="O12" s="67">
        <v>1232244</v>
      </c>
      <c r="P12" s="67">
        <v>1128256.82</v>
      </c>
      <c r="Q12" s="65">
        <f t="shared" si="3"/>
        <v>91.56115347285116</v>
      </c>
      <c r="R12" s="68"/>
      <c r="S12" s="68"/>
      <c r="T12" s="65"/>
      <c r="U12" s="67">
        <v>967508</v>
      </c>
      <c r="V12" s="67">
        <v>309900.07</v>
      </c>
      <c r="W12" s="65">
        <f t="shared" si="4"/>
        <v>32.03075013333223</v>
      </c>
      <c r="X12" s="67">
        <v>505519</v>
      </c>
      <c r="Y12" s="67">
        <v>381360.44</v>
      </c>
      <c r="Z12" s="69">
        <f>Y12/X12*100</f>
        <v>75.43938803487109</v>
      </c>
    </row>
    <row r="13" spans="1:26" ht="25.5">
      <c r="A13" s="18"/>
      <c r="B13" s="63" t="s">
        <v>19</v>
      </c>
      <c r="C13" s="54">
        <v>16111423</v>
      </c>
      <c r="D13" s="55">
        <v>16657429.32</v>
      </c>
      <c r="E13" s="64">
        <f t="shared" si="0"/>
        <v>103.38893913964024</v>
      </c>
      <c r="F13" s="57">
        <v>11368855</v>
      </c>
      <c r="G13" s="57">
        <v>10567384.109999998</v>
      </c>
      <c r="H13" s="65">
        <f t="shared" si="1"/>
        <v>92.95029367513261</v>
      </c>
      <c r="I13" s="59">
        <v>2416416</v>
      </c>
      <c r="J13" s="59">
        <v>2254942.43</v>
      </c>
      <c r="K13" s="65">
        <f t="shared" si="2"/>
        <v>93.3176419126508</v>
      </c>
      <c r="L13" s="70"/>
      <c r="M13" s="70"/>
      <c r="N13" s="65"/>
      <c r="O13" s="67">
        <v>2541752</v>
      </c>
      <c r="P13" s="67">
        <v>2371963.29</v>
      </c>
      <c r="Q13" s="65">
        <f t="shared" si="3"/>
        <v>93.32001273137584</v>
      </c>
      <c r="R13" s="68"/>
      <c r="S13" s="68"/>
      <c r="T13" s="65"/>
      <c r="U13" s="67">
        <v>6004858</v>
      </c>
      <c r="V13" s="67">
        <v>5576822.69</v>
      </c>
      <c r="W13" s="65">
        <f t="shared" si="4"/>
        <v>92.87184959244665</v>
      </c>
      <c r="X13" s="67"/>
      <c r="Y13" s="67"/>
      <c r="Z13" s="69"/>
    </row>
    <row r="14" spans="1:26" ht="25.5">
      <c r="A14" s="18"/>
      <c r="B14" s="63" t="s">
        <v>20</v>
      </c>
      <c r="C14" s="54">
        <v>7077222</v>
      </c>
      <c r="D14" s="55">
        <v>8832769.379999999</v>
      </c>
      <c r="E14" s="64">
        <f t="shared" si="0"/>
        <v>124.80559999389588</v>
      </c>
      <c r="F14" s="57">
        <v>7932482</v>
      </c>
      <c r="G14" s="57">
        <v>6163743.27</v>
      </c>
      <c r="H14" s="65">
        <f t="shared" si="1"/>
        <v>77.7025812349779</v>
      </c>
      <c r="I14" s="59">
        <v>1468837</v>
      </c>
      <c r="J14" s="59">
        <v>1199000.89</v>
      </c>
      <c r="K14" s="65">
        <f t="shared" si="2"/>
        <v>81.62926791740675</v>
      </c>
      <c r="L14" s="67">
        <v>451106</v>
      </c>
      <c r="M14" s="67">
        <v>389924.74</v>
      </c>
      <c r="N14" s="65">
        <f>M14/L14*100</f>
        <v>86.43749806032285</v>
      </c>
      <c r="O14" s="67">
        <v>2858175</v>
      </c>
      <c r="P14" s="67">
        <v>2312922.89</v>
      </c>
      <c r="Q14" s="65">
        <f t="shared" si="3"/>
        <v>80.92306769179635</v>
      </c>
      <c r="R14" s="68"/>
      <c r="S14" s="68"/>
      <c r="T14" s="65"/>
      <c r="U14" s="67">
        <v>1310350</v>
      </c>
      <c r="V14" s="67">
        <v>697060.2</v>
      </c>
      <c r="W14" s="65">
        <f t="shared" si="4"/>
        <v>53.1964894875415</v>
      </c>
      <c r="X14" s="67">
        <v>809399</v>
      </c>
      <c r="Y14" s="67">
        <v>547611.78</v>
      </c>
      <c r="Z14" s="69">
        <f>Y14/X14*100</f>
        <v>67.65659211340761</v>
      </c>
    </row>
    <row r="15" spans="1:26" ht="25.5">
      <c r="A15" s="18"/>
      <c r="B15" s="63" t="s">
        <v>21</v>
      </c>
      <c r="C15" s="54">
        <v>2291888</v>
      </c>
      <c r="D15" s="55">
        <v>2008390.05</v>
      </c>
      <c r="E15" s="64">
        <f t="shared" si="0"/>
        <v>87.63037504450479</v>
      </c>
      <c r="F15" s="57">
        <v>2299910</v>
      </c>
      <c r="G15" s="57">
        <v>1739189.14</v>
      </c>
      <c r="H15" s="65">
        <f t="shared" si="1"/>
        <v>75.61987816914575</v>
      </c>
      <c r="I15" s="59">
        <v>391165</v>
      </c>
      <c r="J15" s="59">
        <v>322881.79</v>
      </c>
      <c r="K15" s="65">
        <f t="shared" si="2"/>
        <v>82.5436299259903</v>
      </c>
      <c r="L15" s="71"/>
      <c r="M15" s="72"/>
      <c r="N15" s="73"/>
      <c r="O15" s="67">
        <v>684608</v>
      </c>
      <c r="P15" s="67">
        <v>446854.71</v>
      </c>
      <c r="Q15" s="65">
        <f t="shared" si="3"/>
        <v>65.27161675002337</v>
      </c>
      <c r="R15" s="68"/>
      <c r="S15" s="68"/>
      <c r="T15" s="65"/>
      <c r="U15" s="67">
        <v>268234</v>
      </c>
      <c r="V15" s="67">
        <v>260519.76</v>
      </c>
      <c r="W15" s="65">
        <f t="shared" si="4"/>
        <v>97.12406331784933</v>
      </c>
      <c r="X15" s="67">
        <v>243520</v>
      </c>
      <c r="Y15" s="67">
        <v>201492.91</v>
      </c>
      <c r="Z15" s="69">
        <f>Y15/X15*100</f>
        <v>82.74183229303547</v>
      </c>
    </row>
    <row r="16" spans="1:26" ht="25.5">
      <c r="A16" s="18"/>
      <c r="B16" s="63" t="s">
        <v>22</v>
      </c>
      <c r="C16" s="54">
        <v>2374330</v>
      </c>
      <c r="D16" s="55">
        <v>2857438.54</v>
      </c>
      <c r="E16" s="64">
        <f t="shared" si="0"/>
        <v>120.34715224926612</v>
      </c>
      <c r="F16" s="57">
        <v>3082610</v>
      </c>
      <c r="G16" s="57">
        <v>2354524.45</v>
      </c>
      <c r="H16" s="65">
        <f t="shared" si="1"/>
        <v>76.38087367522976</v>
      </c>
      <c r="I16" s="59">
        <v>835907</v>
      </c>
      <c r="J16" s="59">
        <v>623494.98</v>
      </c>
      <c r="K16" s="65">
        <f t="shared" si="2"/>
        <v>74.58903681868915</v>
      </c>
      <c r="L16" s="71"/>
      <c r="M16" s="72"/>
      <c r="N16" s="74"/>
      <c r="O16" s="75"/>
      <c r="P16" s="75"/>
      <c r="Q16" s="65"/>
      <c r="R16" s="68"/>
      <c r="S16" s="68"/>
      <c r="T16" s="65"/>
      <c r="U16" s="67">
        <v>974430</v>
      </c>
      <c r="V16" s="67">
        <v>700036.21</v>
      </c>
      <c r="W16" s="65">
        <f t="shared" si="4"/>
        <v>71.8405847521115</v>
      </c>
      <c r="X16" s="67">
        <v>194668</v>
      </c>
      <c r="Y16" s="67">
        <v>160056.61</v>
      </c>
      <c r="Z16" s="69">
        <f>Y16/X16*100</f>
        <v>82.22029814864281</v>
      </c>
    </row>
    <row r="17" spans="1:26" ht="26.25" thickBot="1">
      <c r="A17" s="76"/>
      <c r="B17" s="77" t="s">
        <v>23</v>
      </c>
      <c r="C17" s="54">
        <v>21253820</v>
      </c>
      <c r="D17" s="55">
        <v>22607845.02</v>
      </c>
      <c r="E17" s="78">
        <f t="shared" si="0"/>
        <v>106.37073721335742</v>
      </c>
      <c r="F17" s="57">
        <v>19756079</v>
      </c>
      <c r="G17" s="57">
        <v>14270522.940000001</v>
      </c>
      <c r="H17" s="79">
        <f t="shared" si="1"/>
        <v>72.23357904167118</v>
      </c>
      <c r="I17" s="80">
        <v>3499292</v>
      </c>
      <c r="J17" s="80">
        <v>1777091.47</v>
      </c>
      <c r="K17" s="79">
        <f t="shared" si="2"/>
        <v>50.78431494142244</v>
      </c>
      <c r="L17" s="81"/>
      <c r="M17" s="82"/>
      <c r="N17" s="83"/>
      <c r="O17" s="84">
        <v>5831317</v>
      </c>
      <c r="P17" s="84">
        <v>4410170.25</v>
      </c>
      <c r="Q17" s="79">
        <f>P17/O17*100</f>
        <v>75.62906029632757</v>
      </c>
      <c r="R17" s="85"/>
      <c r="S17" s="85"/>
      <c r="T17" s="79"/>
      <c r="U17" s="84">
        <v>7673782</v>
      </c>
      <c r="V17" s="84">
        <v>6384074.32</v>
      </c>
      <c r="W17" s="79">
        <f t="shared" si="4"/>
        <v>83.19332396984956</v>
      </c>
      <c r="X17" s="84">
        <v>1821006</v>
      </c>
      <c r="Y17" s="84">
        <v>1102606.46</v>
      </c>
      <c r="Z17" s="86">
        <f>Y17/X17*100</f>
        <v>60.54930406599429</v>
      </c>
    </row>
    <row r="18" spans="1:26" ht="26.25" thickBot="1">
      <c r="A18" s="87"/>
      <c r="B18" s="88" t="s">
        <v>24</v>
      </c>
      <c r="C18" s="89">
        <f>SUM(C11:C17)</f>
        <v>60361950</v>
      </c>
      <c r="D18" s="90">
        <f>SUM(D11:D17)</f>
        <v>65977940.25999999</v>
      </c>
      <c r="E18" s="91">
        <f t="shared" si="0"/>
        <v>109.30385824182285</v>
      </c>
      <c r="F18" s="92">
        <f>SUM(F11:F17)</f>
        <v>53637841</v>
      </c>
      <c r="G18" s="92">
        <f>SUM(G11:G17)</f>
        <v>42443207.03</v>
      </c>
      <c r="H18" s="93">
        <f t="shared" si="1"/>
        <v>79.1292233965942</v>
      </c>
      <c r="I18" s="92">
        <f>SUM(I11:I17)</f>
        <v>10996276</v>
      </c>
      <c r="J18" s="92">
        <f>SUM(J11:J17)</f>
        <v>8282166.03</v>
      </c>
      <c r="K18" s="93">
        <f t="shared" si="2"/>
        <v>75.31791699298927</v>
      </c>
      <c r="L18" s="94">
        <f>SUM(L11:L17)</f>
        <v>451106</v>
      </c>
      <c r="M18" s="92">
        <f>SUM(M11:M17)</f>
        <v>389924.74</v>
      </c>
      <c r="N18" s="93">
        <f>M18/L18*100</f>
        <v>86.43749806032285</v>
      </c>
      <c r="O18" s="92">
        <f>SUM(O11:O17)</f>
        <v>14562133</v>
      </c>
      <c r="P18" s="92">
        <f>SUM(P11:P17)</f>
        <v>11943805.86</v>
      </c>
      <c r="Q18" s="93">
        <f>P18/O18*100</f>
        <v>82.01961800513702</v>
      </c>
      <c r="R18" s="95">
        <f>SUM(R11:R17)</f>
        <v>0</v>
      </c>
      <c r="S18" s="95">
        <f>SUM(S11:S17)</f>
        <v>0</v>
      </c>
      <c r="T18" s="93"/>
      <c r="U18" s="92">
        <f>SUM(U11:U17)</f>
        <v>17955620</v>
      </c>
      <c r="V18" s="92">
        <f>SUM(V11:V17)</f>
        <v>14478968.11</v>
      </c>
      <c r="W18" s="93">
        <f t="shared" si="4"/>
        <v>80.63752802743653</v>
      </c>
      <c r="X18" s="92">
        <f>SUM(X11:X17)</f>
        <v>4139917</v>
      </c>
      <c r="Y18" s="92">
        <f>SUM(Y11:Y17)</f>
        <v>2861394.94</v>
      </c>
      <c r="Z18" s="52">
        <f>Y18/X18*100</f>
        <v>69.11720548986851</v>
      </c>
    </row>
    <row r="19" spans="1:26" ht="25.5">
      <c r="A19" s="18"/>
      <c r="B19" s="53" t="s">
        <v>25</v>
      </c>
      <c r="C19" s="96">
        <v>1229835</v>
      </c>
      <c r="D19" s="97">
        <v>1074204.11</v>
      </c>
      <c r="E19" s="98">
        <f t="shared" si="0"/>
        <v>87.34538454345503</v>
      </c>
      <c r="F19" s="99">
        <v>1240276</v>
      </c>
      <c r="G19" s="99">
        <v>995498.74</v>
      </c>
      <c r="H19" s="58">
        <f t="shared" si="1"/>
        <v>80.2642911739</v>
      </c>
      <c r="I19" s="100">
        <v>540176</v>
      </c>
      <c r="J19" s="100">
        <v>495498.74</v>
      </c>
      <c r="K19" s="58">
        <f t="shared" si="2"/>
        <v>91.7291290246142</v>
      </c>
      <c r="L19" s="101"/>
      <c r="M19" s="102"/>
      <c r="N19" s="103"/>
      <c r="O19" s="104"/>
      <c r="P19" s="104"/>
      <c r="Q19" s="58"/>
      <c r="R19" s="105"/>
      <c r="S19" s="105"/>
      <c r="T19" s="58"/>
      <c r="U19" s="60">
        <v>100</v>
      </c>
      <c r="V19" s="60">
        <v>0</v>
      </c>
      <c r="W19" s="58"/>
      <c r="X19" s="106"/>
      <c r="Y19" s="106"/>
      <c r="Z19" s="62"/>
    </row>
    <row r="20" spans="1:26" ht="25.5">
      <c r="A20" s="18"/>
      <c r="B20" s="63" t="s">
        <v>26</v>
      </c>
      <c r="C20" s="96">
        <v>2301468</v>
      </c>
      <c r="D20" s="97">
        <v>2398652.43</v>
      </c>
      <c r="E20" s="107">
        <f t="shared" si="0"/>
        <v>104.22271480637578</v>
      </c>
      <c r="F20" s="99">
        <v>2318686</v>
      </c>
      <c r="G20" s="99">
        <v>1988628.58</v>
      </c>
      <c r="H20" s="65">
        <f t="shared" si="1"/>
        <v>85.76532484346738</v>
      </c>
      <c r="I20" s="100">
        <v>676155</v>
      </c>
      <c r="J20" s="100">
        <v>585305.15</v>
      </c>
      <c r="K20" s="65">
        <f t="shared" si="2"/>
        <v>86.5637538730025</v>
      </c>
      <c r="L20" s="108"/>
      <c r="M20" s="72"/>
      <c r="N20" s="74"/>
      <c r="O20" s="67">
        <v>1092582</v>
      </c>
      <c r="P20" s="67">
        <v>928073.52</v>
      </c>
      <c r="Q20" s="65">
        <f>P20/O20*100</f>
        <v>84.94314568609039</v>
      </c>
      <c r="R20" s="68"/>
      <c r="S20" s="68"/>
      <c r="T20" s="65"/>
      <c r="U20" s="67">
        <v>78715</v>
      </c>
      <c r="V20" s="67">
        <v>68756.53</v>
      </c>
      <c r="W20" s="65">
        <f aca="true" t="shared" si="5" ref="W20:W27">V20/U20*100</f>
        <v>87.34870100997269</v>
      </c>
      <c r="X20" s="67">
        <v>438459</v>
      </c>
      <c r="Y20" s="67">
        <v>377775.89</v>
      </c>
      <c r="Z20" s="69">
        <f aca="true" t="shared" si="6" ref="Z20:Z29">Y20/X20*100</f>
        <v>86.159912329317</v>
      </c>
    </row>
    <row r="21" spans="1:26" ht="25.5">
      <c r="A21" s="18"/>
      <c r="B21" s="63" t="s">
        <v>27</v>
      </c>
      <c r="C21" s="96">
        <v>778369</v>
      </c>
      <c r="D21" s="97">
        <v>792151.67</v>
      </c>
      <c r="E21" s="107">
        <f t="shared" si="0"/>
        <v>101.77071157767075</v>
      </c>
      <c r="F21" s="99">
        <v>900089</v>
      </c>
      <c r="G21" s="99">
        <v>713878.87</v>
      </c>
      <c r="H21" s="65">
        <f t="shared" si="1"/>
        <v>79.31203136578716</v>
      </c>
      <c r="I21" s="100">
        <v>386020</v>
      </c>
      <c r="J21" s="100">
        <v>352355.21</v>
      </c>
      <c r="K21" s="65">
        <f t="shared" si="2"/>
        <v>91.27900367856589</v>
      </c>
      <c r="L21" s="108"/>
      <c r="M21" s="72"/>
      <c r="N21" s="74"/>
      <c r="O21" s="75"/>
      <c r="P21" s="75"/>
      <c r="Q21" s="65"/>
      <c r="R21" s="68"/>
      <c r="S21" s="68"/>
      <c r="T21" s="65"/>
      <c r="U21" s="67">
        <v>22850</v>
      </c>
      <c r="V21" s="67">
        <v>22581.9</v>
      </c>
      <c r="W21" s="65">
        <f t="shared" si="5"/>
        <v>98.82669584245077</v>
      </c>
      <c r="X21" s="67">
        <v>427019</v>
      </c>
      <c r="Y21" s="67">
        <v>274741.76</v>
      </c>
      <c r="Z21" s="69">
        <f t="shared" si="6"/>
        <v>64.33946967230966</v>
      </c>
    </row>
    <row r="22" spans="1:26" ht="25.5">
      <c r="A22" s="18"/>
      <c r="B22" s="63" t="s">
        <v>28</v>
      </c>
      <c r="C22" s="96">
        <v>1365594</v>
      </c>
      <c r="D22" s="97">
        <v>1671407.27</v>
      </c>
      <c r="E22" s="107">
        <f t="shared" si="0"/>
        <v>122.39415741428272</v>
      </c>
      <c r="F22" s="99">
        <v>1495649</v>
      </c>
      <c r="G22" s="99">
        <v>1297134.01</v>
      </c>
      <c r="H22" s="65">
        <f t="shared" si="1"/>
        <v>86.72716726986077</v>
      </c>
      <c r="I22" s="100">
        <v>654301</v>
      </c>
      <c r="J22" s="100">
        <v>589005.12</v>
      </c>
      <c r="K22" s="65">
        <f t="shared" si="2"/>
        <v>90.02051349455374</v>
      </c>
      <c r="L22" s="108"/>
      <c r="M22" s="72"/>
      <c r="N22" s="74"/>
      <c r="O22" s="67"/>
      <c r="P22" s="67"/>
      <c r="Q22" s="65"/>
      <c r="R22" s="68"/>
      <c r="S22" s="68"/>
      <c r="T22" s="65"/>
      <c r="U22" s="67">
        <v>565609</v>
      </c>
      <c r="V22" s="67">
        <v>492852.04</v>
      </c>
      <c r="W22" s="65">
        <f t="shared" si="5"/>
        <v>87.13652717690135</v>
      </c>
      <c r="X22" s="67">
        <v>244039</v>
      </c>
      <c r="Y22" s="67">
        <v>189401.28</v>
      </c>
      <c r="Z22" s="69">
        <f t="shared" si="6"/>
        <v>77.61107036170448</v>
      </c>
    </row>
    <row r="23" spans="1:26" ht="27.75" customHeight="1">
      <c r="A23" s="18"/>
      <c r="B23" s="63" t="s">
        <v>29</v>
      </c>
      <c r="C23" s="96">
        <v>1954410</v>
      </c>
      <c r="D23" s="97">
        <v>2703232.38</v>
      </c>
      <c r="E23" s="107">
        <f t="shared" si="0"/>
        <v>138.31449798148802</v>
      </c>
      <c r="F23" s="99">
        <v>2260545</v>
      </c>
      <c r="G23" s="99">
        <v>1999497.44</v>
      </c>
      <c r="H23" s="65">
        <f t="shared" si="1"/>
        <v>88.45200781227535</v>
      </c>
      <c r="I23" s="100">
        <v>953361</v>
      </c>
      <c r="J23" s="100">
        <v>825619.48</v>
      </c>
      <c r="K23" s="65">
        <f t="shared" si="2"/>
        <v>86.60092871430653</v>
      </c>
      <c r="L23" s="108"/>
      <c r="M23" s="72"/>
      <c r="N23" s="74"/>
      <c r="O23" s="67"/>
      <c r="P23" s="67"/>
      <c r="Q23" s="65"/>
      <c r="R23" s="68"/>
      <c r="S23" s="68"/>
      <c r="T23" s="65"/>
      <c r="U23" s="67">
        <v>787740</v>
      </c>
      <c r="V23" s="67">
        <v>697440.27</v>
      </c>
      <c r="W23" s="65">
        <f t="shared" si="5"/>
        <v>88.53686114707898</v>
      </c>
      <c r="X23" s="67">
        <v>463444</v>
      </c>
      <c r="Y23" s="67">
        <v>425597.69</v>
      </c>
      <c r="Z23" s="69">
        <f t="shared" si="6"/>
        <v>91.83368217087717</v>
      </c>
    </row>
    <row r="24" spans="1:30" ht="25.5">
      <c r="A24" s="18"/>
      <c r="B24" s="63" t="s">
        <v>30</v>
      </c>
      <c r="C24" s="96">
        <v>2072717</v>
      </c>
      <c r="D24" s="97">
        <v>1822765.45</v>
      </c>
      <c r="E24" s="107">
        <f t="shared" si="0"/>
        <v>87.94087422450822</v>
      </c>
      <c r="F24" s="99">
        <v>1958107</v>
      </c>
      <c r="G24" s="99">
        <v>1604378.47</v>
      </c>
      <c r="H24" s="65">
        <f t="shared" si="1"/>
        <v>81.93517872108113</v>
      </c>
      <c r="I24" s="100">
        <v>741948</v>
      </c>
      <c r="J24" s="100">
        <v>635625.14</v>
      </c>
      <c r="K24" s="65">
        <f t="shared" si="2"/>
        <v>85.66976930997859</v>
      </c>
      <c r="L24" s="108"/>
      <c r="M24" s="72"/>
      <c r="N24" s="74"/>
      <c r="O24" s="75"/>
      <c r="P24" s="75"/>
      <c r="Q24" s="65"/>
      <c r="R24" s="68"/>
      <c r="S24" s="68"/>
      <c r="T24" s="65"/>
      <c r="U24" s="67">
        <v>191958</v>
      </c>
      <c r="V24" s="67">
        <v>172404</v>
      </c>
      <c r="W24" s="65">
        <f t="shared" si="5"/>
        <v>89.81339668052387</v>
      </c>
      <c r="X24" s="67">
        <v>289734</v>
      </c>
      <c r="Y24" s="67">
        <v>269893.57</v>
      </c>
      <c r="Z24" s="69">
        <f t="shared" si="6"/>
        <v>93.15219132031449</v>
      </c>
      <c r="AD24" s="109"/>
    </row>
    <row r="25" spans="1:26" ht="26.25" thickBot="1">
      <c r="A25" s="76"/>
      <c r="B25" s="77" t="s">
        <v>31</v>
      </c>
      <c r="C25" s="96">
        <v>12119089</v>
      </c>
      <c r="D25" s="97">
        <v>13803868.23</v>
      </c>
      <c r="E25" s="110">
        <f t="shared" si="0"/>
        <v>113.90186366318457</v>
      </c>
      <c r="F25" s="99">
        <v>13245528</v>
      </c>
      <c r="G25" s="99">
        <v>10856270.47</v>
      </c>
      <c r="H25" s="79">
        <f t="shared" si="1"/>
        <v>81.96177962856596</v>
      </c>
      <c r="I25" s="100">
        <v>1972178</v>
      </c>
      <c r="J25" s="100">
        <v>1519018.29</v>
      </c>
      <c r="K25" s="79">
        <f t="shared" si="2"/>
        <v>77.02237272700538</v>
      </c>
      <c r="L25" s="111"/>
      <c r="M25" s="82"/>
      <c r="N25" s="83"/>
      <c r="O25" s="84">
        <v>3747979</v>
      </c>
      <c r="P25" s="84">
        <v>2826445.99</v>
      </c>
      <c r="Q25" s="79">
        <f>P25/O25*100</f>
        <v>75.41253539574262</v>
      </c>
      <c r="R25" s="85"/>
      <c r="S25" s="85"/>
      <c r="T25" s="79"/>
      <c r="U25" s="84">
        <v>6493275</v>
      </c>
      <c r="V25" s="84">
        <v>5990980.88</v>
      </c>
      <c r="W25" s="79">
        <f t="shared" si="5"/>
        <v>92.26439477767381</v>
      </c>
      <c r="X25" s="84">
        <v>208036</v>
      </c>
      <c r="Y25" s="84">
        <v>150370.57</v>
      </c>
      <c r="Z25" s="86">
        <f t="shared" si="6"/>
        <v>72.28103309042666</v>
      </c>
    </row>
    <row r="26" spans="1:26" ht="37.5" customHeight="1" thickBot="1">
      <c r="A26" s="18"/>
      <c r="B26" s="88" t="s">
        <v>32</v>
      </c>
      <c r="C26" s="89">
        <f>SUM(C19:C25)</f>
        <v>21821482</v>
      </c>
      <c r="D26" s="92">
        <f>SUM(D19:D25)</f>
        <v>24266281.54</v>
      </c>
      <c r="E26" s="112">
        <f t="shared" si="0"/>
        <v>111.20363658160339</v>
      </c>
      <c r="F26" s="89">
        <f>SUM(F19:F25)</f>
        <v>23418880</v>
      </c>
      <c r="G26" s="92">
        <f>SUM(G19:G25)</f>
        <v>19455286.580000002</v>
      </c>
      <c r="H26" s="93">
        <f t="shared" si="1"/>
        <v>83.07522212847071</v>
      </c>
      <c r="I26" s="92">
        <f>SUM(I19:I25)</f>
        <v>5924139</v>
      </c>
      <c r="J26" s="92">
        <f>SUM(J19:J25)</f>
        <v>5002427.130000001</v>
      </c>
      <c r="K26" s="93">
        <f t="shared" si="2"/>
        <v>84.44142060137348</v>
      </c>
      <c r="L26" s="95">
        <f>SUM(L19:L25)</f>
        <v>0</v>
      </c>
      <c r="M26" s="95">
        <f>SUM(M19:M25)</f>
        <v>0</v>
      </c>
      <c r="N26" s="94">
        <f>SUM(N19:N25)</f>
        <v>0</v>
      </c>
      <c r="O26" s="92">
        <f>SUM(O19:O25)</f>
        <v>4840561</v>
      </c>
      <c r="P26" s="92">
        <f>SUM(P19:P25)</f>
        <v>3754519.5100000002</v>
      </c>
      <c r="Q26" s="93">
        <f>P26/O26*100</f>
        <v>77.56372680769853</v>
      </c>
      <c r="R26" s="95"/>
      <c r="S26" s="95"/>
      <c r="T26" s="93"/>
      <c r="U26" s="92">
        <f>SUM(U19:U25)</f>
        <v>8140247</v>
      </c>
      <c r="V26" s="92">
        <f>SUM(V19:V25)</f>
        <v>7445015.62</v>
      </c>
      <c r="W26" s="93">
        <f t="shared" si="5"/>
        <v>91.45933311360209</v>
      </c>
      <c r="X26" s="92">
        <f>SUM(X19:X25)</f>
        <v>2070731</v>
      </c>
      <c r="Y26" s="92">
        <f>SUM(Y19:Y25)</f>
        <v>1687780.7600000002</v>
      </c>
      <c r="Z26" s="52">
        <f t="shared" si="6"/>
        <v>81.50651919539527</v>
      </c>
    </row>
    <row r="27" spans="1:26" ht="22.5" customHeight="1" thickBot="1">
      <c r="A27" s="18"/>
      <c r="B27" s="113" t="s">
        <v>33</v>
      </c>
      <c r="C27" s="89">
        <f>C10+C18+C26</f>
        <v>116617973</v>
      </c>
      <c r="D27" s="92">
        <f>D10+D18+D26</f>
        <v>128978360.72</v>
      </c>
      <c r="E27" s="91">
        <f t="shared" si="0"/>
        <v>110.59904181322034</v>
      </c>
      <c r="F27" s="89">
        <f>F10+F18+F26</f>
        <v>106629145</v>
      </c>
      <c r="G27" s="92">
        <f>G10+G18+G26</f>
        <v>86508638.75</v>
      </c>
      <c r="H27" s="114">
        <f t="shared" si="1"/>
        <v>81.13038770966419</v>
      </c>
      <c r="I27" s="92">
        <f>I10+I18+I26</f>
        <v>22090917</v>
      </c>
      <c r="J27" s="92">
        <f>J10+J18+J26</f>
        <v>16775263.05</v>
      </c>
      <c r="K27" s="114">
        <f t="shared" si="2"/>
        <v>75.93737756563026</v>
      </c>
      <c r="L27" s="92">
        <f>L10+L18+L26</f>
        <v>451106</v>
      </c>
      <c r="M27" s="92">
        <f>M10+M18+M26</f>
        <v>389924.74</v>
      </c>
      <c r="N27" s="115">
        <f>N10+N18+N26</f>
        <v>86.43749806032285</v>
      </c>
      <c r="O27" s="92">
        <f>O10+O18+O26</f>
        <v>30281471</v>
      </c>
      <c r="P27" s="92">
        <f>P10+P18+P26</f>
        <v>24259750.42</v>
      </c>
      <c r="Q27" s="114">
        <f>P27/O27*100</f>
        <v>80.11417417601675</v>
      </c>
      <c r="R27" s="92"/>
      <c r="S27" s="92"/>
      <c r="T27" s="116"/>
      <c r="U27" s="92">
        <f>U10+U18+U26</f>
        <v>38371012</v>
      </c>
      <c r="V27" s="92">
        <f>V10+V18+V26</f>
        <v>33346948.7</v>
      </c>
      <c r="W27" s="114">
        <f t="shared" si="5"/>
        <v>86.90661768316144</v>
      </c>
      <c r="X27" s="92">
        <f>X10+X18+X26</f>
        <v>6210648</v>
      </c>
      <c r="Y27" s="92">
        <f>Y10+Y18+Y26</f>
        <v>4549175.7</v>
      </c>
      <c r="Z27" s="117">
        <f t="shared" si="6"/>
        <v>73.24800407300495</v>
      </c>
    </row>
    <row r="28" spans="1:26" ht="28.5" customHeight="1" thickBot="1">
      <c r="A28" s="118"/>
      <c r="B28" s="119" t="s">
        <v>34</v>
      </c>
      <c r="C28" s="120">
        <v>401960460</v>
      </c>
      <c r="D28" s="121">
        <v>387325273.18</v>
      </c>
      <c r="E28" s="122">
        <f t="shared" si="0"/>
        <v>96.35904814617837</v>
      </c>
      <c r="F28" s="123">
        <v>392998958.99999994</v>
      </c>
      <c r="G28" s="124">
        <v>342991653.45</v>
      </c>
      <c r="H28" s="114">
        <f t="shared" si="1"/>
        <v>87.27546106553429</v>
      </c>
      <c r="I28" s="125">
        <v>2116030</v>
      </c>
      <c r="J28" s="125">
        <v>1811150.44</v>
      </c>
      <c r="K28" s="114">
        <f t="shared" si="2"/>
        <v>85.59190748713392</v>
      </c>
      <c r="L28" s="126"/>
      <c r="M28" s="127"/>
      <c r="N28" s="128"/>
      <c r="O28" s="126">
        <v>90377895</v>
      </c>
      <c r="P28" s="127">
        <v>76410331.34</v>
      </c>
      <c r="Q28" s="114">
        <f>P28/O28*100</f>
        <v>84.54537621173851</v>
      </c>
      <c r="R28" s="126">
        <v>55724656</v>
      </c>
      <c r="S28" s="127">
        <v>50257025.30000001</v>
      </c>
      <c r="T28" s="114">
        <f>S28/R28*100</f>
        <v>90.18813018782926</v>
      </c>
      <c r="U28" s="126"/>
      <c r="V28" s="127"/>
      <c r="W28" s="114"/>
      <c r="X28" s="126">
        <v>11452872</v>
      </c>
      <c r="Y28" s="127">
        <v>10595909.91</v>
      </c>
      <c r="Z28" s="117">
        <f t="shared" si="6"/>
        <v>92.51749176974998</v>
      </c>
    </row>
    <row r="29" spans="1:26" ht="24.75" customHeight="1" thickBot="1">
      <c r="A29" s="76"/>
      <c r="B29" s="129" t="s">
        <v>35</v>
      </c>
      <c r="C29" s="130">
        <f>C27+C28</f>
        <v>518578433</v>
      </c>
      <c r="D29" s="131">
        <f>D27+D28</f>
        <v>516303633.9</v>
      </c>
      <c r="E29" s="91">
        <f t="shared" si="0"/>
        <v>99.56133943194664</v>
      </c>
      <c r="F29" s="130">
        <f>F27+F28</f>
        <v>499628103.99999994</v>
      </c>
      <c r="G29" s="131">
        <f>G27+G28</f>
        <v>429500292.2</v>
      </c>
      <c r="H29" s="93">
        <f t="shared" si="1"/>
        <v>85.9639977738322</v>
      </c>
      <c r="I29" s="130">
        <f>I27+I28</f>
        <v>24206947</v>
      </c>
      <c r="J29" s="130">
        <f>J27+J28</f>
        <v>18586413.490000002</v>
      </c>
      <c r="K29" s="93">
        <f t="shared" si="2"/>
        <v>76.78132021357341</v>
      </c>
      <c r="L29" s="131">
        <f>L27+L28</f>
        <v>451106</v>
      </c>
      <c r="M29" s="131">
        <f>M27+M28</f>
        <v>389924.74</v>
      </c>
      <c r="N29" s="45">
        <f>N27+N28</f>
        <v>86.43749806032285</v>
      </c>
      <c r="O29" s="131">
        <f>O27+O28</f>
        <v>120659366</v>
      </c>
      <c r="P29" s="131">
        <f>P27+P28</f>
        <v>100670081.76</v>
      </c>
      <c r="Q29" s="93">
        <f>P29/O29*100</f>
        <v>83.43329249716098</v>
      </c>
      <c r="R29" s="131">
        <f>R27+R28</f>
        <v>55724656</v>
      </c>
      <c r="S29" s="131">
        <f>S27+S28</f>
        <v>50257025.30000001</v>
      </c>
      <c r="T29" s="93">
        <f>S29/R29*100</f>
        <v>90.18813018782926</v>
      </c>
      <c r="U29" s="131">
        <f>U27+U28</f>
        <v>38371012</v>
      </c>
      <c r="V29" s="131">
        <f>V27+V28</f>
        <v>33346948.7</v>
      </c>
      <c r="W29" s="93">
        <f>V29/U29*100</f>
        <v>86.90661768316144</v>
      </c>
      <c r="X29" s="131">
        <f>X27+X28</f>
        <v>17663520</v>
      </c>
      <c r="Y29" s="131">
        <f>Y27+Y28</f>
        <v>15145085.61</v>
      </c>
      <c r="Z29" s="52">
        <f t="shared" si="6"/>
        <v>85.74217149243185</v>
      </c>
    </row>
    <row r="30" spans="9:25" ht="12.75">
      <c r="I30" s="132"/>
      <c r="J30" s="133"/>
      <c r="K30" s="132"/>
      <c r="L30" s="132"/>
      <c r="M30" s="132"/>
      <c r="N30" s="132"/>
      <c r="O30" s="132"/>
      <c r="P30" s="133"/>
      <c r="Q30" s="132"/>
      <c r="R30" s="132"/>
      <c r="S30" s="133"/>
      <c r="T30" s="132"/>
      <c r="U30" s="132"/>
      <c r="V30" s="132"/>
      <c r="W30" s="132"/>
      <c r="X30" s="132"/>
      <c r="Y30" s="133"/>
    </row>
    <row r="31" spans="2:8" ht="12.75">
      <c r="B31" s="134"/>
      <c r="C31" s="134"/>
      <c r="D31" s="134"/>
      <c r="F31" s="1"/>
      <c r="G31" s="1"/>
      <c r="H31" s="1"/>
    </row>
    <row r="32" spans="6:8" ht="12.75">
      <c r="F32" s="1"/>
      <c r="G32" s="135"/>
      <c r="H32" s="1"/>
    </row>
    <row r="33" spans="6:8" ht="12.75">
      <c r="F33" s="1"/>
      <c r="G33" s="1"/>
      <c r="H33" s="1"/>
    </row>
    <row r="37" spans="6:7" ht="12.75">
      <c r="F37" s="133"/>
      <c r="G37" s="133"/>
    </row>
  </sheetData>
  <sheetProtection/>
  <mergeCells count="11">
    <mergeCell ref="C7:E8"/>
    <mergeCell ref="B8:B9"/>
    <mergeCell ref="I8:K8"/>
    <mergeCell ref="L8:N8"/>
    <mergeCell ref="B5:Z5"/>
    <mergeCell ref="O8:Q8"/>
    <mergeCell ref="R8:T8"/>
    <mergeCell ref="X8:Z8"/>
    <mergeCell ref="U8:W8"/>
    <mergeCell ref="I7:Z7"/>
    <mergeCell ref="F7:H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2016-11-28T10:51:40Z</dcterms:created>
  <dcterms:modified xsi:type="dcterms:W3CDTF">2016-11-28T10:55:27Z</dcterms:modified>
  <cp:category/>
  <cp:version/>
  <cp:contentType/>
  <cp:contentStatus/>
</cp:coreProperties>
</file>