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<sst xmlns="http://schemas.openxmlformats.org/spreadsheetml/2006/main" count="55" uniqueCount="36">
  <si>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29.02.2016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</si>
  <si>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</si>
  <si>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</si>
  <si>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</si>
  <si>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</si>
  <si>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</si>
  <si>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</si>
  <si>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</si>
  <si>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</si>
  <si>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</si>
  <si>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</si>
  <si>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січень-лютий</t>
  </si>
  <si>
    <t>виконання по доходах за січень-лютий</t>
  </si>
  <si>
    <t>%</t>
  </si>
  <si>
    <t>затерджено з урахуванням змін на 
січень-лютий</t>
  </si>
  <si>
    <t>касові видатки  за січень-лютий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</si>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</sst>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11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4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0" fontId="4" fillId="0" borderId="26" xfId="335" applyBorder="1" applyAlignment="1">
      <alignment vertical="center"/>
      <protection/>
    </xf>
    <xf numFmtId="0" fontId="4" fillId="0" borderId="27" xfId="335" applyBorder="1" applyAlignment="1">
      <alignment vertical="center"/>
      <protection/>
    </xf>
    <xf numFmtId="172" fontId="6" fillId="0" borderId="21" xfId="0" applyNumberFormat="1" applyFont="1" applyFill="1" applyBorder="1" applyAlignment="1">
      <alignment vertical="center"/>
    </xf>
    <xf numFmtId="174" fontId="9" fillId="0" borderId="27" xfId="337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9" fillId="0" borderId="17" xfId="334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9" fillId="0" borderId="17" xfId="333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4" fillId="0" borderId="36" xfId="335" applyBorder="1" applyAlignment="1">
      <alignment vertical="center"/>
      <protection/>
    </xf>
    <xf numFmtId="0" fontId="4" fillId="0" borderId="37" xfId="335" applyBorder="1" applyAlignment="1">
      <alignment vertical="center"/>
      <protection/>
    </xf>
    <xf numFmtId="172" fontId="6" fillId="0" borderId="38" xfId="0" applyNumberFormat="1" applyFont="1" applyFill="1" applyBorder="1" applyAlignment="1">
      <alignment vertical="center"/>
    </xf>
    <xf numFmtId="174" fontId="4" fillId="0" borderId="37" xfId="337" applyNumberFormat="1" applyFont="1" applyBorder="1" applyAlignment="1">
      <alignment vertical="center" wrapText="1"/>
      <protection/>
    </xf>
    <xf numFmtId="172" fontId="6" fillId="0" borderId="37" xfId="0" applyNumberFormat="1" applyFont="1" applyFill="1" applyBorder="1" applyAlignment="1">
      <alignment vertical="center"/>
    </xf>
    <xf numFmtId="174" fontId="4" fillId="0" borderId="37" xfId="334" applyNumberFormat="1" applyFont="1" applyBorder="1" applyAlignment="1">
      <alignment vertical="center" wrapText="1"/>
      <protection/>
    </xf>
    <xf numFmtId="1" fontId="4" fillId="0" borderId="37" xfId="333" applyNumberFormat="1" applyFont="1" applyFill="1" applyBorder="1" applyAlignment="1">
      <alignment vertical="center" wrapText="1"/>
      <protection/>
    </xf>
    <xf numFmtId="174" fontId="0" fillId="0" borderId="37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3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2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6" applyNumberFormat="1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 wrapText="1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vertical="center"/>
    </xf>
    <xf numFmtId="174" fontId="4" fillId="0" borderId="46" xfId="334" applyNumberFormat="1" applyFont="1" applyBorder="1" applyAlignment="1">
      <alignment vertical="center" wrapText="1"/>
      <protection/>
    </xf>
    <xf numFmtId="1" fontId="0" fillId="0" borderId="45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1" fontId="4" fillId="0" borderId="45" xfId="333" applyNumberFormat="1" applyFont="1" applyFill="1" applyBorder="1" applyAlignment="1">
      <alignment vertical="center" wrapText="1"/>
      <protection/>
    </xf>
    <xf numFmtId="174" fontId="0" fillId="0" borderId="45" xfId="0" applyNumberFormat="1" applyFont="1" applyFill="1" applyBorder="1" applyAlignment="1">
      <alignment vertical="center" wrapText="1"/>
    </xf>
    <xf numFmtId="172" fontId="6" fillId="0" borderId="47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" fontId="6" fillId="0" borderId="49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3" xfId="335" applyBorder="1" applyAlignment="1">
      <alignment vertical="center"/>
      <protection/>
    </xf>
    <xf numFmtId="0" fontId="4" fillId="0" borderId="24" xfId="335" applyBorder="1" applyAlignment="1">
      <alignment vertical="center"/>
      <protection/>
    </xf>
    <xf numFmtId="172" fontId="6" fillId="0" borderId="50" xfId="0" applyNumberFormat="1" applyFont="1" applyFill="1" applyBorder="1" applyAlignment="1">
      <alignment vertical="center"/>
    </xf>
    <xf numFmtId="174" fontId="4" fillId="0" borderId="24" xfId="337" applyNumberFormat="1" applyFont="1" applyBorder="1" applyAlignment="1">
      <alignment vertical="center" wrapText="1"/>
      <protection/>
    </xf>
    <xf numFmtId="174" fontId="4" fillId="0" borderId="24" xfId="334" applyNumberFormat="1" applyFont="1" applyBorder="1" applyAlignment="1">
      <alignment vertical="center" wrapText="1"/>
      <protection/>
    </xf>
    <xf numFmtId="14" fontId="0" fillId="0" borderId="37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1" fontId="0" fillId="0" borderId="37" xfId="0" applyNumberFormat="1" applyFont="1" applyFill="1" applyBorder="1" applyAlignment="1">
      <alignment vertical="center"/>
    </xf>
    <xf numFmtId="174" fontId="0" fillId="0" borderId="37" xfId="0" applyNumberFormat="1" applyFont="1" applyFill="1" applyBorder="1" applyAlignment="1">
      <alignment vertical="center" wrapText="1"/>
    </xf>
    <xf numFmtId="1" fontId="0" fillId="0" borderId="37" xfId="0" applyNumberFormat="1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 wrapText="1"/>
    </xf>
    <xf numFmtId="172" fontId="6" fillId="0" borderId="51" xfId="0" applyNumberFormat="1" applyFont="1" applyFill="1" applyBorder="1" applyAlignment="1">
      <alignment vertical="center"/>
    </xf>
    <xf numFmtId="14" fontId="0" fillId="0" borderId="45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4" xfId="0" applyNumberFormat="1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9" fillId="0" borderId="55" xfId="335" applyFont="1" applyBorder="1" applyAlignment="1">
      <alignment vertical="center"/>
      <protection/>
    </xf>
    <xf numFmtId="1" fontId="9" fillId="0" borderId="45" xfId="335" applyNumberFormat="1" applyFont="1" applyBorder="1" applyAlignment="1">
      <alignment vertical="center"/>
      <protection/>
    </xf>
    <xf numFmtId="172" fontId="6" fillId="0" borderId="20" xfId="0" applyNumberFormat="1" applyFont="1" applyFill="1" applyBorder="1" applyAlignment="1">
      <alignment vertical="center"/>
    </xf>
    <xf numFmtId="174" fontId="9" fillId="0" borderId="45" xfId="337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9" fillId="0" borderId="45" xfId="334" applyNumberFormat="1" applyFont="1" applyBorder="1" applyAlignment="1">
      <alignment vertical="center" wrapText="1"/>
      <protection/>
    </xf>
    <xf numFmtId="174" fontId="6" fillId="0" borderId="53" xfId="0" applyNumberFormat="1" applyFont="1" applyFill="1" applyBorder="1" applyAlignment="1">
      <alignment vertical="center"/>
    </xf>
    <xf numFmtId="1" fontId="9" fillId="0" borderId="53" xfId="333" applyNumberFormat="1" applyFont="1" applyFill="1" applyBorder="1" applyAlignment="1">
      <alignment vertical="center" wrapText="1"/>
      <protection/>
    </xf>
    <xf numFmtId="172" fontId="6" fillId="0" borderId="5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74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Alignment="1">
      <alignment vertical="center"/>
    </xf>
  </cellXfs>
  <cellStyles count="33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жовтень касові" xfId="333"/>
    <cellStyle name="Обычный_Книга1" xfId="334"/>
    <cellStyle name="Обычный_Книга2" xfId="335"/>
    <cellStyle name="Обычный_КФК" xfId="336"/>
    <cellStyle name="Обычный_щопонеділка" xfId="337"/>
    <cellStyle name="Followed Hyperlink" xfId="338"/>
    <cellStyle name="Плохой" xfId="339"/>
    <cellStyle name="Пояснение" xfId="340"/>
    <cellStyle name="Примечание" xfId="341"/>
    <cellStyle name="Percent" xfId="342"/>
    <cellStyle name="Связанная ячейка" xfId="343"/>
    <cellStyle name="Текст предупреждения" xfId="344"/>
    <cellStyle name="Comma" xfId="345"/>
    <cellStyle name="Comma [0]" xfId="346"/>
    <cellStyle name="Хороший" xfId="3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6"/>
  <sheetViews>
    <sheetView tabSelected="1" workbookViewId="0" topLeftCell="A1">
      <pane xSplit="2" ySplit="9" topLeftCell="C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4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4" customWidth="1"/>
    <col min="7" max="7" width="14.00390625" style="4" customWidth="1"/>
    <col min="8" max="8" width="6.140625" style="4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4" customWidth="1"/>
    <col min="30" max="30" width="11.8515625" style="4" customWidth="1"/>
    <col min="31" max="68" width="9.140625" style="4" customWidth="1"/>
    <col min="69" max="16384" width="9.140625" style="3" customWidth="1"/>
  </cols>
  <sheetData>
    <row r="1" spans="2:4" ht="12.75">
      <c r="B1" s="2"/>
      <c r="C1" s="2"/>
      <c r="D1" s="2"/>
    </row>
    <row r="2" spans="2:4" ht="12.75">
      <c r="B2" s="5">
        <v>42429</v>
      </c>
      <c r="C2" s="5"/>
      <c r="D2" s="5"/>
    </row>
    <row r="5" spans="2:26" ht="18">
      <c r="B5" s="6" t="s">
        <v>0</v>
      </c>
      <c r="C5" s="6"/>
      <c r="D5" s="6"/>
      <c r="E5" s="6"/>
      <c r="F5" s="6"/>
      <c r="G5" s="6"/>
      <c r="H5" s="6"/>
      <c r="I5" s="6"/>
      <c r="J5" s="6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3.5" thickBot="1"/>
    <row r="7" spans="1:26" ht="13.5" customHeight="1" thickBot="1">
      <c r="A7" s="8"/>
      <c r="B7" s="9"/>
      <c r="C7" s="10" t="s">
        <v>1</v>
      </c>
      <c r="D7" s="11"/>
      <c r="E7" s="12"/>
      <c r="F7" s="13" t="s">
        <v>2</v>
      </c>
      <c r="G7" s="14"/>
      <c r="H7" s="15"/>
      <c r="I7" s="16" t="s">
        <v>3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8"/>
    </row>
    <row r="8" spans="1:26" ht="27.75" customHeight="1" thickBot="1">
      <c r="A8" s="19"/>
      <c r="B8" s="20" t="s">
        <v>4</v>
      </c>
      <c r="C8" s="21"/>
      <c r="D8" s="21"/>
      <c r="E8" s="22"/>
      <c r="F8" s="23"/>
      <c r="G8" s="24"/>
      <c r="H8" s="25"/>
      <c r="I8" s="16" t="s">
        <v>5</v>
      </c>
      <c r="J8" s="17"/>
      <c r="K8" s="18"/>
      <c r="L8" s="16" t="s">
        <v>6</v>
      </c>
      <c r="M8" s="17"/>
      <c r="N8" s="18"/>
      <c r="O8" s="26" t="s">
        <v>7</v>
      </c>
      <c r="P8" s="27"/>
      <c r="Q8" s="27"/>
      <c r="R8" s="27" t="s">
        <v>8</v>
      </c>
      <c r="S8" s="27"/>
      <c r="T8" s="27"/>
      <c r="U8" s="28" t="s">
        <v>9</v>
      </c>
      <c r="V8" s="27"/>
      <c r="W8" s="27"/>
      <c r="X8" s="27" t="s">
        <v>10</v>
      </c>
      <c r="Y8" s="27"/>
      <c r="Z8" s="29"/>
    </row>
    <row r="9" spans="1:26" ht="87.75" customHeight="1" thickBot="1">
      <c r="A9" s="19"/>
      <c r="B9" s="30"/>
      <c r="C9" s="31" t="s">
        <v>11</v>
      </c>
      <c r="D9" s="32" t="s">
        <v>12</v>
      </c>
      <c r="E9" s="33" t="s">
        <v>13</v>
      </c>
      <c r="F9" s="34" t="s">
        <v>14</v>
      </c>
      <c r="G9" s="35" t="s">
        <v>15</v>
      </c>
      <c r="H9" s="36" t="s">
        <v>13</v>
      </c>
      <c r="I9" s="34" t="s">
        <v>14</v>
      </c>
      <c r="J9" s="35" t="s">
        <v>15</v>
      </c>
      <c r="K9" s="37" t="s">
        <v>13</v>
      </c>
      <c r="L9" s="34" t="s">
        <v>14</v>
      </c>
      <c r="M9" s="35" t="s">
        <v>15</v>
      </c>
      <c r="N9" s="37" t="s">
        <v>13</v>
      </c>
      <c r="O9" s="34" t="s">
        <v>14</v>
      </c>
      <c r="P9" s="35" t="s">
        <v>15</v>
      </c>
      <c r="Q9" s="37" t="s">
        <v>13</v>
      </c>
      <c r="R9" s="34" t="s">
        <v>14</v>
      </c>
      <c r="S9" s="35" t="s">
        <v>15</v>
      </c>
      <c r="T9" s="37" t="s">
        <v>13</v>
      </c>
      <c r="U9" s="34" t="s">
        <v>14</v>
      </c>
      <c r="V9" s="35" t="s">
        <v>15</v>
      </c>
      <c r="W9" s="37" t="s">
        <v>13</v>
      </c>
      <c r="X9" s="34" t="s">
        <v>14</v>
      </c>
      <c r="Y9" s="35" t="s">
        <v>15</v>
      </c>
      <c r="Z9" s="38" t="s">
        <v>13</v>
      </c>
    </row>
    <row r="10" spans="1:26" ht="42.75" customHeight="1" thickBot="1">
      <c r="A10" s="39"/>
      <c r="B10" s="40" t="s">
        <v>16</v>
      </c>
      <c r="C10" s="41">
        <v>4007197</v>
      </c>
      <c r="D10" s="42">
        <v>6884435.63</v>
      </c>
      <c r="E10" s="43">
        <f aca="true" t="shared" si="0" ref="E10:E29">D10/C10*100</f>
        <v>171.80177640380546</v>
      </c>
      <c r="F10" s="44">
        <v>3963509</v>
      </c>
      <c r="G10" s="44">
        <v>2084082.16</v>
      </c>
      <c r="H10" s="45">
        <f aca="true" t="shared" si="1" ref="H10:H29">G10/F10*100</f>
        <v>52.5817441060434</v>
      </c>
      <c r="I10" s="46">
        <v>617864</v>
      </c>
      <c r="J10" s="46">
        <v>243721.38</v>
      </c>
      <c r="K10" s="47">
        <f aca="true" t="shared" si="2" ref="K10:K29">J10/I10*100</f>
        <v>39.445797133349735</v>
      </c>
      <c r="L10" s="48"/>
      <c r="M10" s="49"/>
      <c r="N10" s="50"/>
      <c r="O10" s="51">
        <v>2091685</v>
      </c>
      <c r="P10" s="51">
        <v>823762.35</v>
      </c>
      <c r="Q10" s="52">
        <f aca="true" t="shared" si="3" ref="Q10:Q15">P10/O10*100</f>
        <v>39.38271537062225</v>
      </c>
      <c r="R10" s="53"/>
      <c r="S10" s="53"/>
      <c r="T10" s="47"/>
      <c r="U10" s="51">
        <v>1067960</v>
      </c>
      <c r="V10" s="51">
        <v>903033.51</v>
      </c>
      <c r="W10" s="47">
        <f aca="true" t="shared" si="4" ref="W10:W18">V10/U10*100</f>
        <v>84.55686636203603</v>
      </c>
      <c r="X10" s="51"/>
      <c r="Y10" s="51"/>
      <c r="Z10" s="54"/>
    </row>
    <row r="11" spans="1:26" ht="39.75" customHeight="1">
      <c r="A11" s="19"/>
      <c r="B11" s="55" t="s">
        <v>17</v>
      </c>
      <c r="C11" s="56">
        <v>899046</v>
      </c>
      <c r="D11" s="57">
        <v>1061188.99</v>
      </c>
      <c r="E11" s="58">
        <f t="shared" si="0"/>
        <v>118.03500488295371</v>
      </c>
      <c r="F11" s="59">
        <v>899046</v>
      </c>
      <c r="G11" s="59">
        <v>423756.82</v>
      </c>
      <c r="H11" s="60">
        <f t="shared" si="1"/>
        <v>47.13405320751107</v>
      </c>
      <c r="I11" s="61">
        <v>187496</v>
      </c>
      <c r="J11" s="61">
        <v>151274.76</v>
      </c>
      <c r="K11" s="60">
        <f t="shared" si="2"/>
        <v>80.68159320732175</v>
      </c>
      <c r="L11" s="62"/>
      <c r="M11" s="62"/>
      <c r="N11" s="60"/>
      <c r="O11" s="62">
        <v>280150</v>
      </c>
      <c r="P11" s="62">
        <v>199260.69</v>
      </c>
      <c r="Q11" s="60">
        <f t="shared" si="3"/>
        <v>71.1264286989113</v>
      </c>
      <c r="R11" s="63"/>
      <c r="S11" s="63"/>
      <c r="T11" s="60"/>
      <c r="U11" s="62">
        <v>320650</v>
      </c>
      <c r="V11" s="62">
        <v>2323.55</v>
      </c>
      <c r="W11" s="60">
        <f t="shared" si="4"/>
        <v>0.7246374551691876</v>
      </c>
      <c r="X11" s="62">
        <v>110750</v>
      </c>
      <c r="Y11" s="62">
        <v>70897.82</v>
      </c>
      <c r="Z11" s="64">
        <f>Y11/X11*100</f>
        <v>64.01609029345373</v>
      </c>
    </row>
    <row r="12" spans="1:26" ht="25.5">
      <c r="A12" s="19"/>
      <c r="B12" s="65" t="s">
        <v>18</v>
      </c>
      <c r="C12" s="56">
        <v>752557</v>
      </c>
      <c r="D12" s="57">
        <v>961960.92</v>
      </c>
      <c r="E12" s="66">
        <f t="shared" si="0"/>
        <v>127.8256557310609</v>
      </c>
      <c r="F12" s="59">
        <v>607356</v>
      </c>
      <c r="G12" s="59">
        <v>430902.65</v>
      </c>
      <c r="H12" s="67">
        <f t="shared" si="1"/>
        <v>70.94729450272987</v>
      </c>
      <c r="I12" s="61">
        <v>208962</v>
      </c>
      <c r="J12" s="61">
        <v>164065.48</v>
      </c>
      <c r="K12" s="67">
        <f t="shared" si="2"/>
        <v>78.51450502962261</v>
      </c>
      <c r="L12" s="68"/>
      <c r="M12" s="68"/>
      <c r="N12" s="67"/>
      <c r="O12" s="69">
        <v>231206</v>
      </c>
      <c r="P12" s="69">
        <v>175790.72</v>
      </c>
      <c r="Q12" s="67">
        <f t="shared" si="3"/>
        <v>76.0320752921637</v>
      </c>
      <c r="R12" s="70"/>
      <c r="S12" s="70"/>
      <c r="T12" s="67"/>
      <c r="U12" s="69">
        <v>28441</v>
      </c>
      <c r="V12" s="69">
        <v>18241.75</v>
      </c>
      <c r="W12" s="67">
        <f t="shared" si="4"/>
        <v>64.13891916599276</v>
      </c>
      <c r="X12" s="69">
        <v>115347</v>
      </c>
      <c r="Y12" s="69">
        <v>66804.7</v>
      </c>
      <c r="Z12" s="71">
        <f>Y12/X12*100</f>
        <v>57.91628737635135</v>
      </c>
    </row>
    <row r="13" spans="1:26" ht="25.5">
      <c r="A13" s="19"/>
      <c r="B13" s="65" t="s">
        <v>19</v>
      </c>
      <c r="C13" s="56">
        <v>1456192</v>
      </c>
      <c r="D13" s="57">
        <v>2261058.51</v>
      </c>
      <c r="E13" s="66">
        <f t="shared" si="0"/>
        <v>155.27200465323253</v>
      </c>
      <c r="F13" s="59">
        <v>1746956</v>
      </c>
      <c r="G13" s="59">
        <v>1604268</v>
      </c>
      <c r="H13" s="67">
        <f t="shared" si="1"/>
        <v>91.83219268258617</v>
      </c>
      <c r="I13" s="61">
        <v>408976</v>
      </c>
      <c r="J13" s="61">
        <v>406802.5</v>
      </c>
      <c r="K13" s="67">
        <f t="shared" si="2"/>
        <v>99.46855072180276</v>
      </c>
      <c r="L13" s="72"/>
      <c r="M13" s="72"/>
      <c r="N13" s="67"/>
      <c r="O13" s="69">
        <v>573618</v>
      </c>
      <c r="P13" s="69">
        <v>445017.4</v>
      </c>
      <c r="Q13" s="67">
        <f t="shared" si="3"/>
        <v>77.58079418707223</v>
      </c>
      <c r="R13" s="70"/>
      <c r="S13" s="70"/>
      <c r="T13" s="67"/>
      <c r="U13" s="69">
        <v>723252</v>
      </c>
      <c r="V13" s="69">
        <v>711338.1</v>
      </c>
      <c r="W13" s="67">
        <f t="shared" si="4"/>
        <v>98.3527318279106</v>
      </c>
      <c r="X13" s="69"/>
      <c r="Y13" s="69"/>
      <c r="Z13" s="71"/>
    </row>
    <row r="14" spans="1:26" ht="25.5">
      <c r="A14" s="19"/>
      <c r="B14" s="65" t="s">
        <v>20</v>
      </c>
      <c r="C14" s="56">
        <v>1248016</v>
      </c>
      <c r="D14" s="57">
        <v>1442131.03</v>
      </c>
      <c r="E14" s="66">
        <f t="shared" si="0"/>
        <v>115.55388953346753</v>
      </c>
      <c r="F14" s="59">
        <v>1248016</v>
      </c>
      <c r="G14" s="59">
        <v>782780.06</v>
      </c>
      <c r="H14" s="67">
        <f t="shared" si="1"/>
        <v>62.72195709029372</v>
      </c>
      <c r="I14" s="61">
        <v>232150</v>
      </c>
      <c r="J14" s="61">
        <v>181773.32</v>
      </c>
      <c r="K14" s="67">
        <f t="shared" si="2"/>
        <v>78.29994400172303</v>
      </c>
      <c r="L14" s="69">
        <v>83652</v>
      </c>
      <c r="M14" s="69">
        <v>55548.78</v>
      </c>
      <c r="N14" s="67">
        <f>M14/L14*100</f>
        <v>66.40460479127816</v>
      </c>
      <c r="O14" s="69">
        <v>590301</v>
      </c>
      <c r="P14" s="69">
        <v>399121.47</v>
      </c>
      <c r="Q14" s="67">
        <f t="shared" si="3"/>
        <v>67.61321258137797</v>
      </c>
      <c r="R14" s="70"/>
      <c r="S14" s="70"/>
      <c r="T14" s="67"/>
      <c r="U14" s="69">
        <v>185920</v>
      </c>
      <c r="V14" s="69">
        <v>48490.4</v>
      </c>
      <c r="W14" s="67">
        <f t="shared" si="4"/>
        <v>26.08132530120482</v>
      </c>
      <c r="X14" s="69">
        <v>153993</v>
      </c>
      <c r="Y14" s="69">
        <v>97846.09</v>
      </c>
      <c r="Z14" s="71">
        <f>Y14/X14*100</f>
        <v>63.539310228387</v>
      </c>
    </row>
    <row r="15" spans="1:26" ht="25.5">
      <c r="A15" s="19"/>
      <c r="B15" s="65" t="s">
        <v>21</v>
      </c>
      <c r="C15" s="56">
        <v>209800</v>
      </c>
      <c r="D15" s="57">
        <v>193776.18</v>
      </c>
      <c r="E15" s="66">
        <f t="shared" si="0"/>
        <v>92.36233555767397</v>
      </c>
      <c r="F15" s="59">
        <v>215597</v>
      </c>
      <c r="G15" s="59">
        <v>117024.27</v>
      </c>
      <c r="H15" s="67">
        <f t="shared" si="1"/>
        <v>54.27917364341804</v>
      </c>
      <c r="I15" s="61">
        <v>61908</v>
      </c>
      <c r="J15" s="61">
        <v>41978.56</v>
      </c>
      <c r="K15" s="67">
        <f t="shared" si="2"/>
        <v>67.80797312140595</v>
      </c>
      <c r="L15" s="73"/>
      <c r="M15" s="74"/>
      <c r="N15" s="75"/>
      <c r="O15" s="69">
        <v>99278</v>
      </c>
      <c r="P15" s="69">
        <v>49101.5</v>
      </c>
      <c r="Q15" s="67">
        <f t="shared" si="3"/>
        <v>49.4585910272165</v>
      </c>
      <c r="R15" s="70"/>
      <c r="S15" s="70"/>
      <c r="T15" s="67"/>
      <c r="U15" s="69">
        <v>6000</v>
      </c>
      <c r="V15" s="69">
        <v>3280</v>
      </c>
      <c r="W15" s="67">
        <f t="shared" si="4"/>
        <v>54.666666666666664</v>
      </c>
      <c r="X15" s="69">
        <v>48411</v>
      </c>
      <c r="Y15" s="69">
        <v>22664.21</v>
      </c>
      <c r="Z15" s="71">
        <f>Y15/X15*100</f>
        <v>46.81624011071864</v>
      </c>
    </row>
    <row r="16" spans="1:26" ht="25.5">
      <c r="A16" s="19"/>
      <c r="B16" s="65" t="s">
        <v>22</v>
      </c>
      <c r="C16" s="56">
        <v>272241</v>
      </c>
      <c r="D16" s="57">
        <v>406493.54</v>
      </c>
      <c r="E16" s="66">
        <f t="shared" si="0"/>
        <v>149.313857942044</v>
      </c>
      <c r="F16" s="59">
        <v>272241</v>
      </c>
      <c r="G16" s="59">
        <v>171219.13</v>
      </c>
      <c r="H16" s="67">
        <f t="shared" si="1"/>
        <v>62.89248496736348</v>
      </c>
      <c r="I16" s="61">
        <v>142988</v>
      </c>
      <c r="J16" s="61">
        <v>109919.9</v>
      </c>
      <c r="K16" s="67">
        <f t="shared" si="2"/>
        <v>76.87351386130304</v>
      </c>
      <c r="L16" s="73"/>
      <c r="M16" s="74"/>
      <c r="N16" s="76"/>
      <c r="O16" s="77"/>
      <c r="P16" s="77"/>
      <c r="Q16" s="67"/>
      <c r="R16" s="70"/>
      <c r="S16" s="70"/>
      <c r="T16" s="67"/>
      <c r="U16" s="69">
        <v>83677</v>
      </c>
      <c r="V16" s="69">
        <v>27330.63</v>
      </c>
      <c r="W16" s="67">
        <f t="shared" si="4"/>
        <v>32.662057674151804</v>
      </c>
      <c r="X16" s="69">
        <v>39576</v>
      </c>
      <c r="Y16" s="69">
        <v>27968.6</v>
      </c>
      <c r="Z16" s="71">
        <f>Y16/X16*100</f>
        <v>70.67060844956539</v>
      </c>
    </row>
    <row r="17" spans="1:26" ht="26.25" thickBot="1">
      <c r="A17" s="78"/>
      <c r="B17" s="79" t="s">
        <v>23</v>
      </c>
      <c r="C17" s="56">
        <v>3282788</v>
      </c>
      <c r="D17" s="57">
        <v>3948296.41</v>
      </c>
      <c r="E17" s="80">
        <f t="shared" si="0"/>
        <v>120.27265878880999</v>
      </c>
      <c r="F17" s="59">
        <v>3514642</v>
      </c>
      <c r="G17" s="59">
        <v>1406773.05</v>
      </c>
      <c r="H17" s="81">
        <f t="shared" si="1"/>
        <v>40.02606951148937</v>
      </c>
      <c r="I17" s="82">
        <v>642765</v>
      </c>
      <c r="J17" s="82">
        <v>242235.58</v>
      </c>
      <c r="K17" s="81">
        <f t="shared" si="2"/>
        <v>37.686491952735444</v>
      </c>
      <c r="L17" s="83"/>
      <c r="M17" s="84"/>
      <c r="N17" s="85"/>
      <c r="O17" s="86">
        <v>1203370</v>
      </c>
      <c r="P17" s="86">
        <v>817981.81</v>
      </c>
      <c r="Q17" s="81">
        <f>P17/O17*100</f>
        <v>67.97425646309947</v>
      </c>
      <c r="R17" s="87"/>
      <c r="S17" s="87"/>
      <c r="T17" s="81"/>
      <c r="U17" s="86">
        <v>1216117</v>
      </c>
      <c r="V17" s="86">
        <v>124453.32</v>
      </c>
      <c r="W17" s="81">
        <f t="shared" si="4"/>
        <v>10.233663372849817</v>
      </c>
      <c r="X17" s="86">
        <v>412006</v>
      </c>
      <c r="Y17" s="86">
        <v>190718.34</v>
      </c>
      <c r="Z17" s="88">
        <f>Y17/X17*100</f>
        <v>46.29018509439183</v>
      </c>
    </row>
    <row r="18" spans="1:26" ht="26.25" thickBot="1">
      <c r="A18" s="89"/>
      <c r="B18" s="90" t="s">
        <v>24</v>
      </c>
      <c r="C18" s="91">
        <f>SUM(C11:C17)</f>
        <v>8120640</v>
      </c>
      <c r="D18" s="92">
        <f>SUM(D11:D17)</f>
        <v>10274905.58</v>
      </c>
      <c r="E18" s="93">
        <f t="shared" si="0"/>
        <v>126.52827338731922</v>
      </c>
      <c r="F18" s="94">
        <f>SUM(F11:F17)</f>
        <v>8503854</v>
      </c>
      <c r="G18" s="94">
        <f>SUM(G11:G17)</f>
        <v>4936723.9799999995</v>
      </c>
      <c r="H18" s="95">
        <f t="shared" si="1"/>
        <v>58.0527838318955</v>
      </c>
      <c r="I18" s="94">
        <f>SUM(I11:I17)</f>
        <v>1885245</v>
      </c>
      <c r="J18" s="94">
        <f>SUM(J11:J17)</f>
        <v>1298050.1</v>
      </c>
      <c r="K18" s="95">
        <f t="shared" si="2"/>
        <v>68.8531251906251</v>
      </c>
      <c r="L18" s="96">
        <f>SUM(L11:L17)</f>
        <v>83652</v>
      </c>
      <c r="M18" s="94">
        <f>SUM(M11:M17)</f>
        <v>55548.78</v>
      </c>
      <c r="N18" s="95">
        <f>M18/L18*100</f>
        <v>66.40460479127816</v>
      </c>
      <c r="O18" s="94">
        <f>SUM(O11:O17)</f>
        <v>2977923</v>
      </c>
      <c r="P18" s="94">
        <f>SUM(P11:P17)</f>
        <v>2086273.59</v>
      </c>
      <c r="Q18" s="95">
        <f>P18/O18*100</f>
        <v>70.05800989481595</v>
      </c>
      <c r="R18" s="97">
        <f>SUM(R11:R17)</f>
        <v>0</v>
      </c>
      <c r="S18" s="97">
        <f>SUM(S11:S17)</f>
        <v>0</v>
      </c>
      <c r="T18" s="95"/>
      <c r="U18" s="94">
        <f>SUM(U11:U17)</f>
        <v>2564057</v>
      </c>
      <c r="V18" s="94">
        <f>SUM(V11:V17)</f>
        <v>935457.75</v>
      </c>
      <c r="W18" s="95">
        <f t="shared" si="4"/>
        <v>36.48350056180498</v>
      </c>
      <c r="X18" s="94">
        <f>SUM(X11:X17)</f>
        <v>880083</v>
      </c>
      <c r="Y18" s="94">
        <f>SUM(Y11:Y17)</f>
        <v>476899.76</v>
      </c>
      <c r="Z18" s="54">
        <f>Y18/X18*100</f>
        <v>54.188043627703294</v>
      </c>
    </row>
    <row r="19" spans="1:26" ht="25.5">
      <c r="A19" s="19"/>
      <c r="B19" s="55" t="s">
        <v>25</v>
      </c>
      <c r="C19" s="98">
        <v>59359</v>
      </c>
      <c r="D19" s="99">
        <v>71805.25</v>
      </c>
      <c r="E19" s="100">
        <f t="shared" si="0"/>
        <v>120.96775552148789</v>
      </c>
      <c r="F19" s="101">
        <v>73544</v>
      </c>
      <c r="G19" s="101">
        <v>65445.37</v>
      </c>
      <c r="H19" s="60">
        <f t="shared" si="1"/>
        <v>88.9880479712825</v>
      </c>
      <c r="I19" s="102">
        <v>73444</v>
      </c>
      <c r="J19" s="102">
        <v>65445.37</v>
      </c>
      <c r="K19" s="60">
        <f t="shared" si="2"/>
        <v>89.10921246119493</v>
      </c>
      <c r="L19" s="103"/>
      <c r="M19" s="104"/>
      <c r="N19" s="105"/>
      <c r="O19" s="106"/>
      <c r="P19" s="106"/>
      <c r="Q19" s="60"/>
      <c r="R19" s="107"/>
      <c r="S19" s="107"/>
      <c r="T19" s="60"/>
      <c r="U19" s="62">
        <v>100</v>
      </c>
      <c r="V19" s="62">
        <v>0</v>
      </c>
      <c r="W19" s="60"/>
      <c r="X19" s="108"/>
      <c r="Y19" s="108"/>
      <c r="Z19" s="64"/>
    </row>
    <row r="20" spans="1:26" ht="25.5">
      <c r="A20" s="19"/>
      <c r="B20" s="65" t="s">
        <v>26</v>
      </c>
      <c r="C20" s="98">
        <v>327269</v>
      </c>
      <c r="D20" s="99">
        <v>373163.33</v>
      </c>
      <c r="E20" s="109">
        <f t="shared" si="0"/>
        <v>114.02342721125436</v>
      </c>
      <c r="F20" s="101">
        <v>327269</v>
      </c>
      <c r="G20" s="101">
        <v>242420.01</v>
      </c>
      <c r="H20" s="67">
        <f t="shared" si="1"/>
        <v>74.07362444961178</v>
      </c>
      <c r="I20" s="102">
        <v>90251</v>
      </c>
      <c r="J20" s="102">
        <v>68206.54</v>
      </c>
      <c r="K20" s="67">
        <f t="shared" si="2"/>
        <v>75.57427618530542</v>
      </c>
      <c r="L20" s="110"/>
      <c r="M20" s="74"/>
      <c r="N20" s="76"/>
      <c r="O20" s="69">
        <v>149138</v>
      </c>
      <c r="P20" s="69">
        <v>117625.29</v>
      </c>
      <c r="Q20" s="67">
        <f>P20/O20*100</f>
        <v>78.87010017567621</v>
      </c>
      <c r="R20" s="70"/>
      <c r="S20" s="70"/>
      <c r="T20" s="67"/>
      <c r="U20" s="69">
        <v>3000</v>
      </c>
      <c r="V20" s="69">
        <v>0</v>
      </c>
      <c r="W20" s="67">
        <f aca="true" t="shared" si="5" ref="W20:W27">V20/U20*100</f>
        <v>0</v>
      </c>
      <c r="X20" s="69">
        <v>84880</v>
      </c>
      <c r="Y20" s="69">
        <v>56588.18</v>
      </c>
      <c r="Z20" s="71">
        <f aca="true" t="shared" si="6" ref="Z20:Z29">Y20/X20*100</f>
        <v>66.66844957587182</v>
      </c>
    </row>
    <row r="21" spans="1:26" ht="25.5">
      <c r="A21" s="19"/>
      <c r="B21" s="65" t="s">
        <v>27</v>
      </c>
      <c r="C21" s="98">
        <v>119207</v>
      </c>
      <c r="D21" s="99">
        <v>128573.15</v>
      </c>
      <c r="E21" s="109">
        <f t="shared" si="0"/>
        <v>107.85704698549581</v>
      </c>
      <c r="F21" s="101">
        <v>142957</v>
      </c>
      <c r="G21" s="101">
        <v>110070.21</v>
      </c>
      <c r="H21" s="67">
        <f t="shared" si="1"/>
        <v>76.99532726624089</v>
      </c>
      <c r="I21" s="102">
        <v>68910</v>
      </c>
      <c r="J21" s="102">
        <v>51108.74</v>
      </c>
      <c r="K21" s="67">
        <f t="shared" si="2"/>
        <v>74.16737773907995</v>
      </c>
      <c r="L21" s="110"/>
      <c r="M21" s="74"/>
      <c r="N21" s="76"/>
      <c r="O21" s="77"/>
      <c r="P21" s="77"/>
      <c r="Q21" s="67"/>
      <c r="R21" s="70"/>
      <c r="S21" s="70"/>
      <c r="T21" s="67"/>
      <c r="U21" s="69">
        <v>2300</v>
      </c>
      <c r="V21" s="69">
        <v>2300</v>
      </c>
      <c r="W21" s="67">
        <f t="shared" si="5"/>
        <v>100</v>
      </c>
      <c r="X21" s="69">
        <v>71747</v>
      </c>
      <c r="Y21" s="69">
        <v>56661.47</v>
      </c>
      <c r="Z21" s="71">
        <f t="shared" si="6"/>
        <v>78.97399194391403</v>
      </c>
    </row>
    <row r="22" spans="1:26" ht="25.5">
      <c r="A22" s="19"/>
      <c r="B22" s="65" t="s">
        <v>28</v>
      </c>
      <c r="C22" s="98">
        <v>186574</v>
      </c>
      <c r="D22" s="99">
        <v>225960.87</v>
      </c>
      <c r="E22" s="109">
        <f t="shared" si="0"/>
        <v>121.11058882802534</v>
      </c>
      <c r="F22" s="101">
        <v>186574</v>
      </c>
      <c r="G22" s="101">
        <v>128182.42</v>
      </c>
      <c r="H22" s="67">
        <f t="shared" si="1"/>
        <v>68.70325983255974</v>
      </c>
      <c r="I22" s="102">
        <v>123911</v>
      </c>
      <c r="J22" s="102">
        <v>86144.8</v>
      </c>
      <c r="K22" s="67">
        <f t="shared" si="2"/>
        <v>69.52151140738111</v>
      </c>
      <c r="L22" s="110"/>
      <c r="M22" s="74"/>
      <c r="N22" s="76"/>
      <c r="O22" s="69"/>
      <c r="P22" s="69"/>
      <c r="Q22" s="67"/>
      <c r="R22" s="70"/>
      <c r="S22" s="70"/>
      <c r="T22" s="67"/>
      <c r="U22" s="69">
        <v>27694</v>
      </c>
      <c r="V22" s="69">
        <v>15976.6</v>
      </c>
      <c r="W22" s="67">
        <f t="shared" si="5"/>
        <v>57.68975229291543</v>
      </c>
      <c r="X22" s="69">
        <v>32469</v>
      </c>
      <c r="Y22" s="69">
        <v>26061.02</v>
      </c>
      <c r="Z22" s="71">
        <f t="shared" si="6"/>
        <v>80.2643136530229</v>
      </c>
    </row>
    <row r="23" spans="1:26" ht="27.75" customHeight="1">
      <c r="A23" s="19"/>
      <c r="B23" s="65" t="s">
        <v>29</v>
      </c>
      <c r="C23" s="98">
        <v>240125</v>
      </c>
      <c r="D23" s="99">
        <v>290215.87</v>
      </c>
      <c r="E23" s="109">
        <f t="shared" si="0"/>
        <v>120.86033107756377</v>
      </c>
      <c r="F23" s="101">
        <v>240125</v>
      </c>
      <c r="G23" s="101">
        <v>182656.69</v>
      </c>
      <c r="H23" s="67">
        <f t="shared" si="1"/>
        <v>76.06733576262363</v>
      </c>
      <c r="I23" s="102">
        <v>146494</v>
      </c>
      <c r="J23" s="102">
        <v>119261.2</v>
      </c>
      <c r="K23" s="67">
        <f t="shared" si="2"/>
        <v>81.4102966674403</v>
      </c>
      <c r="L23" s="110"/>
      <c r="M23" s="74"/>
      <c r="N23" s="76"/>
      <c r="O23" s="69"/>
      <c r="P23" s="69"/>
      <c r="Q23" s="67"/>
      <c r="R23" s="70"/>
      <c r="S23" s="70"/>
      <c r="T23" s="67"/>
      <c r="U23" s="69">
        <v>44770</v>
      </c>
      <c r="V23" s="69">
        <v>29335.66</v>
      </c>
      <c r="W23" s="67">
        <f t="shared" si="5"/>
        <v>65.52526245253519</v>
      </c>
      <c r="X23" s="69">
        <v>48861</v>
      </c>
      <c r="Y23" s="69">
        <v>34059.83</v>
      </c>
      <c r="Z23" s="71">
        <f t="shared" si="6"/>
        <v>69.70759910767279</v>
      </c>
    </row>
    <row r="24" spans="1:30" ht="25.5">
      <c r="A24" s="19"/>
      <c r="B24" s="65" t="s">
        <v>30</v>
      </c>
      <c r="C24" s="98">
        <v>122526</v>
      </c>
      <c r="D24" s="99">
        <v>104400.82</v>
      </c>
      <c r="E24" s="109">
        <f t="shared" si="0"/>
        <v>85.20707441685846</v>
      </c>
      <c r="F24" s="101">
        <v>186222</v>
      </c>
      <c r="G24" s="101">
        <v>172279.9</v>
      </c>
      <c r="H24" s="67">
        <f t="shared" si="1"/>
        <v>92.51318318995607</v>
      </c>
      <c r="I24" s="102">
        <v>122733</v>
      </c>
      <c r="J24" s="102">
        <v>119521</v>
      </c>
      <c r="K24" s="67">
        <f t="shared" si="2"/>
        <v>97.38293694442407</v>
      </c>
      <c r="L24" s="110"/>
      <c r="M24" s="74"/>
      <c r="N24" s="76"/>
      <c r="O24" s="77"/>
      <c r="P24" s="77"/>
      <c r="Q24" s="67"/>
      <c r="R24" s="70"/>
      <c r="S24" s="70"/>
      <c r="T24" s="67"/>
      <c r="U24" s="69">
        <v>5800</v>
      </c>
      <c r="V24" s="69">
        <v>5800</v>
      </c>
      <c r="W24" s="67">
        <f t="shared" si="5"/>
        <v>100</v>
      </c>
      <c r="X24" s="69">
        <v>52810</v>
      </c>
      <c r="Y24" s="69">
        <v>43958.9</v>
      </c>
      <c r="Z24" s="71">
        <f t="shared" si="6"/>
        <v>83.23972732437038</v>
      </c>
      <c r="AD24" s="111"/>
    </row>
    <row r="25" spans="1:26" ht="26.25" thickBot="1">
      <c r="A25" s="78"/>
      <c r="B25" s="79" t="s">
        <v>31</v>
      </c>
      <c r="C25" s="98">
        <v>1611649</v>
      </c>
      <c r="D25" s="99">
        <v>2006725.18</v>
      </c>
      <c r="E25" s="112">
        <f t="shared" si="0"/>
        <v>124.51378556993488</v>
      </c>
      <c r="F25" s="101">
        <v>1426385</v>
      </c>
      <c r="G25" s="101">
        <v>747866.19</v>
      </c>
      <c r="H25" s="81">
        <f t="shared" si="1"/>
        <v>52.43087875994209</v>
      </c>
      <c r="I25" s="102">
        <v>364288</v>
      </c>
      <c r="J25" s="102">
        <v>169486.26</v>
      </c>
      <c r="K25" s="81">
        <f t="shared" si="2"/>
        <v>46.52534807624737</v>
      </c>
      <c r="L25" s="113"/>
      <c r="M25" s="84"/>
      <c r="N25" s="85"/>
      <c r="O25" s="86">
        <v>602300</v>
      </c>
      <c r="P25" s="86">
        <v>262275.76</v>
      </c>
      <c r="Q25" s="81">
        <f>P25/O25*100</f>
        <v>43.545701477668935</v>
      </c>
      <c r="R25" s="87"/>
      <c r="S25" s="87"/>
      <c r="T25" s="81"/>
      <c r="U25" s="86">
        <v>413590</v>
      </c>
      <c r="V25" s="86">
        <v>300256.88</v>
      </c>
      <c r="W25" s="81">
        <f t="shared" si="5"/>
        <v>72.59771271065549</v>
      </c>
      <c r="X25" s="86">
        <v>31207</v>
      </c>
      <c r="Y25" s="86">
        <v>15847.29</v>
      </c>
      <c r="Z25" s="88">
        <f t="shared" si="6"/>
        <v>50.78120293523889</v>
      </c>
    </row>
    <row r="26" spans="1:26" ht="37.5" customHeight="1" thickBot="1">
      <c r="A26" s="19"/>
      <c r="B26" s="90" t="s">
        <v>32</v>
      </c>
      <c r="C26" s="91">
        <f>SUM(C19:C25)</f>
        <v>2666709</v>
      </c>
      <c r="D26" s="94">
        <f>SUM(D19:D25)</f>
        <v>3200844.4699999997</v>
      </c>
      <c r="E26" s="114">
        <f t="shared" si="0"/>
        <v>120.0297621525258</v>
      </c>
      <c r="F26" s="91">
        <f>SUM(F19:F25)</f>
        <v>2583076</v>
      </c>
      <c r="G26" s="94">
        <f>SUM(G19:G25)</f>
        <v>1648920.79</v>
      </c>
      <c r="H26" s="95">
        <f t="shared" si="1"/>
        <v>63.83555071550353</v>
      </c>
      <c r="I26" s="94">
        <f>SUM(I19:I25)</f>
        <v>990031</v>
      </c>
      <c r="J26" s="94">
        <f>SUM(J19:J25)</f>
        <v>679173.91</v>
      </c>
      <c r="K26" s="95">
        <f t="shared" si="2"/>
        <v>68.60127713172618</v>
      </c>
      <c r="L26" s="97">
        <f>SUM(L19:L25)</f>
        <v>0</v>
      </c>
      <c r="M26" s="97">
        <f>SUM(M19:M25)</f>
        <v>0</v>
      </c>
      <c r="N26" s="96">
        <f>SUM(N19:N25)</f>
        <v>0</v>
      </c>
      <c r="O26" s="94">
        <f>SUM(O19:O25)</f>
        <v>751438</v>
      </c>
      <c r="P26" s="94">
        <f>SUM(P19:P25)</f>
        <v>379901.05</v>
      </c>
      <c r="Q26" s="95">
        <f>P26/O26*100</f>
        <v>50.556539594750326</v>
      </c>
      <c r="R26" s="97"/>
      <c r="S26" s="97"/>
      <c r="T26" s="95"/>
      <c r="U26" s="94">
        <f>SUM(U19:U25)</f>
        <v>497254</v>
      </c>
      <c r="V26" s="94">
        <f>SUM(V19:V25)</f>
        <v>353669.14</v>
      </c>
      <c r="W26" s="95">
        <f t="shared" si="5"/>
        <v>71.1244434433911</v>
      </c>
      <c r="X26" s="94">
        <f>SUM(X19:X25)</f>
        <v>321974</v>
      </c>
      <c r="Y26" s="94">
        <f>SUM(Y19:Y25)</f>
        <v>233176.69</v>
      </c>
      <c r="Z26" s="54">
        <f t="shared" si="6"/>
        <v>72.42096877387615</v>
      </c>
    </row>
    <row r="27" spans="1:26" ht="22.5" customHeight="1" thickBot="1">
      <c r="A27" s="19"/>
      <c r="B27" s="115" t="s">
        <v>33</v>
      </c>
      <c r="C27" s="91">
        <f>C10+C18+C26</f>
        <v>14794546</v>
      </c>
      <c r="D27" s="94">
        <f>D10+D18+D26</f>
        <v>20360185.68</v>
      </c>
      <c r="E27" s="93">
        <f t="shared" si="0"/>
        <v>137.61953682120424</v>
      </c>
      <c r="F27" s="91">
        <f>F10+F18+F26</f>
        <v>15050439</v>
      </c>
      <c r="G27" s="94">
        <f>G10+G18+G26</f>
        <v>8669726.93</v>
      </c>
      <c r="H27" s="116">
        <f t="shared" si="1"/>
        <v>57.60447871321228</v>
      </c>
      <c r="I27" s="94">
        <f>I10+I18+I26</f>
        <v>3493140</v>
      </c>
      <c r="J27" s="94">
        <f>J10+J18+J26</f>
        <v>2220945.39</v>
      </c>
      <c r="K27" s="116">
        <f t="shared" si="2"/>
        <v>63.580199762963986</v>
      </c>
      <c r="L27" s="94">
        <f>L10+L18+L26</f>
        <v>83652</v>
      </c>
      <c r="M27" s="94">
        <f>M10+M18+M26</f>
        <v>55548.78</v>
      </c>
      <c r="N27" s="117">
        <f>N10+N18+N26</f>
        <v>66.40460479127816</v>
      </c>
      <c r="O27" s="94">
        <f>O10+O18+O26</f>
        <v>5821046</v>
      </c>
      <c r="P27" s="94">
        <f>P10+P18+P26</f>
        <v>3289936.9899999998</v>
      </c>
      <c r="Q27" s="116">
        <f>P27/O27*100</f>
        <v>56.51796927906084</v>
      </c>
      <c r="R27" s="94"/>
      <c r="S27" s="94"/>
      <c r="T27" s="118"/>
      <c r="U27" s="94">
        <f>U10+U18+U26</f>
        <v>4129271</v>
      </c>
      <c r="V27" s="94">
        <f>V10+V18+V26</f>
        <v>2192160.4</v>
      </c>
      <c r="W27" s="116">
        <f t="shared" si="5"/>
        <v>53.08831510453056</v>
      </c>
      <c r="X27" s="94">
        <f>X10+X18+X26</f>
        <v>1202057</v>
      </c>
      <c r="Y27" s="94">
        <f>Y10+Y18+Y26</f>
        <v>710076.45</v>
      </c>
      <c r="Z27" s="119">
        <f t="shared" si="6"/>
        <v>59.07177862613836</v>
      </c>
    </row>
    <row r="28" spans="1:26" ht="28.5" customHeight="1" thickBot="1">
      <c r="A28" s="120"/>
      <c r="B28" s="121" t="s">
        <v>34</v>
      </c>
      <c r="C28" s="122">
        <v>62489077</v>
      </c>
      <c r="D28" s="123">
        <v>65916406.66</v>
      </c>
      <c r="E28" s="124">
        <f t="shared" si="0"/>
        <v>105.48468600360349</v>
      </c>
      <c r="F28" s="125">
        <v>69755710</v>
      </c>
      <c r="G28" s="126">
        <v>56034404.09999998</v>
      </c>
      <c r="H28" s="116">
        <f t="shared" si="1"/>
        <v>80.32948714879396</v>
      </c>
      <c r="I28" s="127">
        <v>343830</v>
      </c>
      <c r="J28" s="127">
        <v>248392.98</v>
      </c>
      <c r="K28" s="116">
        <f t="shared" si="2"/>
        <v>72.2429630922258</v>
      </c>
      <c r="L28" s="128"/>
      <c r="M28" s="129"/>
      <c r="N28" s="130"/>
      <c r="O28" s="128">
        <v>15910425</v>
      </c>
      <c r="P28" s="129">
        <v>8453067.390000004</v>
      </c>
      <c r="Q28" s="116">
        <f>P28/O28*100</f>
        <v>53.129111195961165</v>
      </c>
      <c r="R28" s="128">
        <v>9127305</v>
      </c>
      <c r="S28" s="129">
        <v>6852984.969999998</v>
      </c>
      <c r="T28" s="116">
        <f>S28/R28*100</f>
        <v>75.08223917136546</v>
      </c>
      <c r="U28" s="128"/>
      <c r="V28" s="129"/>
      <c r="W28" s="116"/>
      <c r="X28" s="128">
        <v>1913056</v>
      </c>
      <c r="Y28" s="129">
        <v>1156182.1</v>
      </c>
      <c r="Z28" s="119">
        <f t="shared" si="6"/>
        <v>60.436396007226136</v>
      </c>
    </row>
    <row r="29" spans="1:26" ht="24.75" customHeight="1" thickBot="1">
      <c r="A29" s="78"/>
      <c r="B29" s="131" t="s">
        <v>35</v>
      </c>
      <c r="C29" s="132">
        <f>C27+C28</f>
        <v>77283623</v>
      </c>
      <c r="D29" s="133">
        <f>D27+D28</f>
        <v>86276592.34</v>
      </c>
      <c r="E29" s="93">
        <f t="shared" si="0"/>
        <v>111.63631956022559</v>
      </c>
      <c r="F29" s="132">
        <f>F27+F28</f>
        <v>84806149</v>
      </c>
      <c r="G29" s="133">
        <f>G27+G28</f>
        <v>64704131.02999998</v>
      </c>
      <c r="H29" s="95">
        <f t="shared" si="1"/>
        <v>76.29650891234311</v>
      </c>
      <c r="I29" s="132">
        <f>I27+I28</f>
        <v>3836970</v>
      </c>
      <c r="J29" s="132">
        <f>J27+J28</f>
        <v>2469338.37</v>
      </c>
      <c r="K29" s="95">
        <f t="shared" si="2"/>
        <v>64.35646799427673</v>
      </c>
      <c r="L29" s="133">
        <f>L27+L28</f>
        <v>83652</v>
      </c>
      <c r="M29" s="133">
        <f>M27+M28</f>
        <v>55548.78</v>
      </c>
      <c r="N29" s="47">
        <f>N27+N28</f>
        <v>66.40460479127816</v>
      </c>
      <c r="O29" s="133">
        <f>O27+O28</f>
        <v>21731471</v>
      </c>
      <c r="P29" s="133">
        <f>P27+P28</f>
        <v>11743004.380000005</v>
      </c>
      <c r="Q29" s="95">
        <f>P29/O29*100</f>
        <v>54.036859170739085</v>
      </c>
      <c r="R29" s="133">
        <f>R27+R28</f>
        <v>9127305</v>
      </c>
      <c r="S29" s="133">
        <f>S27+S28</f>
        <v>6852984.969999998</v>
      </c>
      <c r="T29" s="95">
        <f>S29/R29*100</f>
        <v>75.08223917136546</v>
      </c>
      <c r="U29" s="133">
        <f>U27+U28</f>
        <v>4129271</v>
      </c>
      <c r="V29" s="133">
        <f>V27+V28</f>
        <v>2192160.4</v>
      </c>
      <c r="W29" s="95">
        <f>V29/U29*100</f>
        <v>53.08831510453056</v>
      </c>
      <c r="X29" s="133">
        <f>X27+X28</f>
        <v>3115113</v>
      </c>
      <c r="Y29" s="133">
        <f>Y27+Y28</f>
        <v>1866258.55</v>
      </c>
      <c r="Z29" s="54">
        <f t="shared" si="6"/>
        <v>59.90981868073486</v>
      </c>
    </row>
    <row r="30" spans="6:25" ht="12.75">
      <c r="F30" s="3"/>
      <c r="G30" s="3"/>
      <c r="H30" s="3"/>
      <c r="I30" s="134"/>
      <c r="J30" s="135"/>
      <c r="K30" s="134"/>
      <c r="L30" s="134"/>
      <c r="M30" s="134"/>
      <c r="N30" s="134"/>
      <c r="O30" s="134"/>
      <c r="P30" s="135"/>
      <c r="Q30" s="134"/>
      <c r="R30" s="134"/>
      <c r="S30" s="135"/>
      <c r="T30" s="134"/>
      <c r="U30" s="134"/>
      <c r="V30" s="134"/>
      <c r="W30" s="134"/>
      <c r="X30" s="134"/>
      <c r="Y30" s="135"/>
    </row>
    <row r="31" spans="6:8" ht="12.75">
      <c r="F31" s="136"/>
      <c r="G31" s="137"/>
      <c r="H31" s="136"/>
    </row>
    <row r="32" spans="6:8" ht="12.75">
      <c r="F32" s="136"/>
      <c r="G32" s="136"/>
      <c r="H32" s="136"/>
    </row>
    <row r="36" spans="6:7" ht="12.75">
      <c r="F36" s="138"/>
      <c r="G36" s="138"/>
    </row>
  </sheetData>
  <sheetProtection/>
  <mergeCells count="11">
    <mergeCell ref="C7:E8"/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2016-02-29T09:58:11Z</dcterms:created>
  <dcterms:modified xsi:type="dcterms:W3CDTF">2016-02-29T09:58:30Z</dcterms:modified>
  <cp:category/>
  <cp:version/>
  <cp:contentType/>
  <cp:contentStatus/>
</cp:coreProperties>
</file>