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8540" windowHeight="1227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<sst xmlns="http://schemas.openxmlformats.org/spreadsheetml/2006/main" count="55" uniqueCount="36">
  <si>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29.08.2016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</si>
  <si>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</si>
  <si>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</si>
  <si>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</si>
  <si>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</si>
  <si>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</si>
  <si>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</si>
  <si>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</si>
  <si>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</si>
  <si>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</si>
  <si>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</si>
  <si>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січень-серпень</t>
  </si>
  <si>
    <t>виконання по доходах за січень-серпень</t>
  </si>
  <si>
    <t>%</t>
  </si>
  <si>
    <t>затерджено з урахуванням змін на 
січень-серпень</t>
  </si>
  <si>
    <t>касові видатки  за січень-серпень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</si>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</sst>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4" fillId="0" borderId="26" xfId="336" applyFont="1" applyBorder="1" applyAlignment="1">
      <alignment vertical="center"/>
      <protection/>
    </xf>
    <xf numFmtId="0" fontId="4" fillId="0" borderId="27" xfId="336" applyFont="1" applyBorder="1" applyAlignment="1">
      <alignment vertical="center"/>
      <protection/>
    </xf>
    <xf numFmtId="172" fontId="6" fillId="0" borderId="21" xfId="0" applyNumberFormat="1" applyFont="1" applyFill="1" applyBorder="1" applyAlignment="1">
      <alignment vertical="center"/>
    </xf>
    <xf numFmtId="174" fontId="8" fillId="0" borderId="27" xfId="338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5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8" fillId="0" borderId="17" xfId="334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4" fillId="0" borderId="36" xfId="336" applyFont="1" applyBorder="1" applyAlignment="1">
      <alignment vertical="center"/>
      <protection/>
    </xf>
    <xf numFmtId="0" fontId="4" fillId="0" borderId="37" xfId="336" applyFont="1" applyBorder="1" applyAlignment="1">
      <alignment vertical="center"/>
      <protection/>
    </xf>
    <xf numFmtId="172" fontId="6" fillId="0" borderId="38" xfId="0" applyNumberFormat="1" applyFont="1" applyFill="1" applyBorder="1" applyAlignment="1">
      <alignment vertical="center"/>
    </xf>
    <xf numFmtId="174" fontId="4" fillId="0" borderId="37" xfId="338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4" fontId="4" fillId="0" borderId="37" xfId="335" applyNumberFormat="1" applyFont="1" applyBorder="1" applyAlignment="1">
      <alignment vertical="center" wrapText="1"/>
      <protection/>
    </xf>
    <xf numFmtId="1" fontId="4" fillId="0" borderId="37" xfId="334" applyNumberFormat="1" applyFont="1" applyFill="1" applyBorder="1" applyAlignment="1">
      <alignment vertical="center" wrapText="1"/>
      <protection/>
    </xf>
    <xf numFmtId="174" fontId="0" fillId="0" borderId="37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4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7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 wrapText="1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4" fontId="4" fillId="0" borderId="46" xfId="335" applyNumberFormat="1" applyFont="1" applyBorder="1" applyAlignment="1">
      <alignment vertical="center" wrapText="1"/>
      <protection/>
    </xf>
    <xf numFmtId="1" fontId="0" fillId="0" borderId="45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1" fontId="4" fillId="0" borderId="45" xfId="334" applyNumberFormat="1" applyFont="1" applyFill="1" applyBorder="1" applyAlignment="1">
      <alignment vertical="center" wrapText="1"/>
      <protection/>
    </xf>
    <xf numFmtId="174" fontId="0" fillId="0" borderId="45" xfId="0" applyNumberFormat="1" applyFont="1" applyFill="1" applyBorder="1" applyAlignment="1">
      <alignment vertical="center" wrapText="1"/>
    </xf>
    <xf numFmtId="172" fontId="6" fillId="0" borderId="47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9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3" xfId="336" applyFont="1" applyBorder="1" applyAlignment="1">
      <alignment vertical="center"/>
      <protection/>
    </xf>
    <xf numFmtId="0" fontId="4" fillId="0" borderId="24" xfId="336" applyFont="1" applyBorder="1" applyAlignment="1">
      <alignment vertical="center"/>
      <protection/>
    </xf>
    <xf numFmtId="172" fontId="6" fillId="0" borderId="50" xfId="0" applyNumberFormat="1" applyFont="1" applyFill="1" applyBorder="1" applyAlignment="1">
      <alignment vertical="center"/>
    </xf>
    <xf numFmtId="174" fontId="4" fillId="0" borderId="24" xfId="333" applyNumberFormat="1" applyFont="1" applyBorder="1" applyAlignment="1">
      <alignment vertical="center" wrapText="1"/>
      <protection/>
    </xf>
    <xf numFmtId="174" fontId="4" fillId="0" borderId="24" xfId="335" applyNumberFormat="1" applyFont="1" applyBorder="1" applyAlignment="1">
      <alignment vertical="center" wrapText="1"/>
      <protection/>
    </xf>
    <xf numFmtId="14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vertical="center"/>
    </xf>
    <xf numFmtId="174" fontId="0" fillId="0" borderId="37" xfId="0" applyNumberFormat="1" applyFont="1" applyFill="1" applyBorder="1" applyAlignment="1">
      <alignment vertical="center" wrapText="1"/>
    </xf>
    <xf numFmtId="1" fontId="0" fillId="0" borderId="37" xfId="0" applyNumberFormat="1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1" xfId="0" applyNumberFormat="1" applyFont="1" applyFill="1" applyBorder="1" applyAlignment="1">
      <alignment vertical="center"/>
    </xf>
    <xf numFmtId="14" fontId="0" fillId="0" borderId="45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4" xfId="0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8" fillId="0" borderId="55" xfId="336" applyFont="1" applyBorder="1" applyAlignment="1">
      <alignment vertical="center"/>
      <protection/>
    </xf>
    <xf numFmtId="1" fontId="8" fillId="0" borderId="45" xfId="336" applyNumberFormat="1" applyFont="1" applyBorder="1" applyAlignment="1">
      <alignment vertical="center"/>
      <protection/>
    </xf>
    <xf numFmtId="172" fontId="6" fillId="0" borderId="20" xfId="0" applyNumberFormat="1" applyFont="1" applyFill="1" applyBorder="1" applyAlignment="1">
      <alignment vertical="center"/>
    </xf>
    <xf numFmtId="174" fontId="8" fillId="0" borderId="45" xfId="338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5" xfId="335" applyNumberFormat="1" applyFont="1" applyBorder="1" applyAlignment="1">
      <alignment vertical="center" wrapText="1"/>
      <protection/>
    </xf>
    <xf numFmtId="174" fontId="6" fillId="0" borderId="53" xfId="0" applyNumberFormat="1" applyFont="1" applyFill="1" applyBorder="1" applyAlignment="1">
      <alignment vertical="center"/>
    </xf>
    <xf numFmtId="1" fontId="8" fillId="0" borderId="53" xfId="334" applyNumberFormat="1" applyFont="1" applyFill="1" applyBorder="1" applyAlignment="1">
      <alignment vertical="center" wrapText="1"/>
      <protection/>
    </xf>
    <xf numFmtId="172" fontId="6" fillId="0" borderId="5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жовтень касові" xfId="334"/>
    <cellStyle name="Обычный_Книга1" xfId="335"/>
    <cellStyle name="Обычный_Книга2" xfId="336"/>
    <cellStyle name="Обычный_КФК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4"/>
  <sheetViews>
    <sheetView tabSelected="1" workbookViewId="0" topLeftCell="A1">
      <pane xSplit="2" ySplit="9" topLeftCell="C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" sqref="C3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42611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1" t="s">
        <v>15</v>
      </c>
      <c r="H9" s="34" t="s">
        <v>13</v>
      </c>
      <c r="I9" s="33" t="s">
        <v>14</v>
      </c>
      <c r="J9" s="31" t="s">
        <v>15</v>
      </c>
      <c r="K9" s="35" t="s">
        <v>13</v>
      </c>
      <c r="L9" s="33" t="s">
        <v>14</v>
      </c>
      <c r="M9" s="31" t="s">
        <v>15</v>
      </c>
      <c r="N9" s="35" t="s">
        <v>13</v>
      </c>
      <c r="O9" s="33" t="s">
        <v>14</v>
      </c>
      <c r="P9" s="31" t="s">
        <v>15</v>
      </c>
      <c r="Q9" s="35" t="s">
        <v>13</v>
      </c>
      <c r="R9" s="33" t="s">
        <v>14</v>
      </c>
      <c r="S9" s="31" t="s">
        <v>15</v>
      </c>
      <c r="T9" s="35" t="s">
        <v>13</v>
      </c>
      <c r="U9" s="33" t="s">
        <v>14</v>
      </c>
      <c r="V9" s="31" t="s">
        <v>15</v>
      </c>
      <c r="W9" s="35" t="s">
        <v>13</v>
      </c>
      <c r="X9" s="33" t="s">
        <v>14</v>
      </c>
      <c r="Y9" s="31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22409837</v>
      </c>
      <c r="D10" s="40">
        <v>26866475.51</v>
      </c>
      <c r="E10" s="41">
        <f aca="true" t="shared" si="0" ref="E10:E29">D10/C10*100</f>
        <v>119.8869742336814</v>
      </c>
      <c r="F10" s="42">
        <v>21217191</v>
      </c>
      <c r="G10" s="42">
        <v>16875227.27</v>
      </c>
      <c r="H10" s="43">
        <f aca="true" t="shared" si="1" ref="H10:H29">G10/F10*100</f>
        <v>79.53563348701532</v>
      </c>
      <c r="I10" s="44">
        <v>3950428</v>
      </c>
      <c r="J10" s="44">
        <v>2449905.15</v>
      </c>
      <c r="K10" s="45">
        <f aca="true" t="shared" si="2" ref="K10:K29">J10/I10*100</f>
        <v>62.01619546033999</v>
      </c>
      <c r="L10" s="46"/>
      <c r="M10" s="47"/>
      <c r="N10" s="48"/>
      <c r="O10" s="49">
        <v>7521423</v>
      </c>
      <c r="P10" s="49">
        <v>5893891.41</v>
      </c>
      <c r="Q10" s="50">
        <f aca="true" t="shared" si="3" ref="Q10:Q15">P10/O10*100</f>
        <v>78.36138733322139</v>
      </c>
      <c r="R10" s="51"/>
      <c r="S10" s="51"/>
      <c r="T10" s="45"/>
      <c r="U10" s="49">
        <v>8756340</v>
      </c>
      <c r="V10" s="49">
        <v>7707870.8</v>
      </c>
      <c r="W10" s="45">
        <f aca="true" t="shared" si="4" ref="W10:W18">V10/U10*100</f>
        <v>88.02617075170676</v>
      </c>
      <c r="X10" s="49"/>
      <c r="Y10" s="49"/>
      <c r="Z10" s="52"/>
    </row>
    <row r="11" spans="1:26" ht="39.75" customHeight="1">
      <c r="A11" s="18"/>
      <c r="B11" s="53" t="s">
        <v>17</v>
      </c>
      <c r="C11" s="54">
        <v>3521038</v>
      </c>
      <c r="D11" s="55">
        <v>4402918.72</v>
      </c>
      <c r="E11" s="56">
        <f t="shared" si="0"/>
        <v>125.04604380867232</v>
      </c>
      <c r="F11" s="57">
        <v>2912216</v>
      </c>
      <c r="G11" s="57">
        <v>2467145.57</v>
      </c>
      <c r="H11" s="58">
        <f t="shared" si="1"/>
        <v>84.71712160087026</v>
      </c>
      <c r="I11" s="59">
        <v>793206</v>
      </c>
      <c r="J11" s="59">
        <v>754991</v>
      </c>
      <c r="K11" s="58">
        <f t="shared" si="2"/>
        <v>95.1822099177263</v>
      </c>
      <c r="L11" s="60"/>
      <c r="M11" s="60"/>
      <c r="N11" s="58"/>
      <c r="O11" s="60">
        <v>1021391</v>
      </c>
      <c r="P11" s="60">
        <v>887229.83</v>
      </c>
      <c r="Q11" s="58">
        <f t="shared" si="3"/>
        <v>86.86485684718193</v>
      </c>
      <c r="R11" s="61"/>
      <c r="S11" s="61"/>
      <c r="T11" s="58"/>
      <c r="U11" s="60">
        <v>650496</v>
      </c>
      <c r="V11" s="60">
        <v>485054.3</v>
      </c>
      <c r="W11" s="58">
        <f t="shared" si="4"/>
        <v>74.56683822805982</v>
      </c>
      <c r="X11" s="60">
        <v>415319</v>
      </c>
      <c r="Y11" s="60">
        <v>319064.2</v>
      </c>
      <c r="Z11" s="62">
        <f>Y11/X11*100</f>
        <v>76.82388718069724</v>
      </c>
    </row>
    <row r="12" spans="1:26" ht="25.5">
      <c r="A12" s="18"/>
      <c r="B12" s="63" t="s">
        <v>18</v>
      </c>
      <c r="C12" s="54">
        <v>4156951</v>
      </c>
      <c r="D12" s="55">
        <v>4633043.43</v>
      </c>
      <c r="E12" s="64">
        <f t="shared" si="0"/>
        <v>111.45292378957556</v>
      </c>
      <c r="F12" s="57">
        <v>4170952</v>
      </c>
      <c r="G12" s="57">
        <v>3101198.5</v>
      </c>
      <c r="H12" s="65">
        <f t="shared" si="1"/>
        <v>74.35229415251003</v>
      </c>
      <c r="I12" s="59">
        <v>1017685</v>
      </c>
      <c r="J12" s="59">
        <v>822461.37</v>
      </c>
      <c r="K12" s="65">
        <f t="shared" si="2"/>
        <v>80.81689029513062</v>
      </c>
      <c r="L12" s="66"/>
      <c r="M12" s="66"/>
      <c r="N12" s="65"/>
      <c r="O12" s="67">
        <v>910976</v>
      </c>
      <c r="P12" s="67">
        <v>719029.42</v>
      </c>
      <c r="Q12" s="65">
        <f t="shared" si="3"/>
        <v>78.92956784811017</v>
      </c>
      <c r="R12" s="68"/>
      <c r="S12" s="68"/>
      <c r="T12" s="65"/>
      <c r="U12" s="67">
        <v>778008</v>
      </c>
      <c r="V12" s="67">
        <v>231772.1</v>
      </c>
      <c r="W12" s="65">
        <f t="shared" si="4"/>
        <v>29.79045202620025</v>
      </c>
      <c r="X12" s="67">
        <v>366383</v>
      </c>
      <c r="Y12" s="67">
        <v>274951.05</v>
      </c>
      <c r="Z12" s="69">
        <f>Y12/X12*100</f>
        <v>75.04470731447692</v>
      </c>
    </row>
    <row r="13" spans="1:26" ht="25.5">
      <c r="A13" s="18"/>
      <c r="B13" s="63" t="s">
        <v>19</v>
      </c>
      <c r="C13" s="54">
        <v>8170730</v>
      </c>
      <c r="D13" s="55">
        <v>8950973.54</v>
      </c>
      <c r="E13" s="64">
        <f t="shared" si="0"/>
        <v>109.54925129088832</v>
      </c>
      <c r="F13" s="57">
        <v>7852861</v>
      </c>
      <c r="G13" s="57">
        <v>7484059.889999999</v>
      </c>
      <c r="H13" s="65">
        <f t="shared" si="1"/>
        <v>95.30360832822583</v>
      </c>
      <c r="I13" s="59">
        <v>1749432</v>
      </c>
      <c r="J13" s="59">
        <v>1690522.36</v>
      </c>
      <c r="K13" s="65">
        <f t="shared" si="2"/>
        <v>96.63264190891672</v>
      </c>
      <c r="L13" s="70"/>
      <c r="M13" s="70"/>
      <c r="N13" s="65"/>
      <c r="O13" s="67">
        <v>1890452</v>
      </c>
      <c r="P13" s="67">
        <v>1677822.45</v>
      </c>
      <c r="Q13" s="65">
        <f t="shared" si="3"/>
        <v>88.75244914972716</v>
      </c>
      <c r="R13" s="68"/>
      <c r="S13" s="68"/>
      <c r="T13" s="65"/>
      <c r="U13" s="67">
        <v>3894753</v>
      </c>
      <c r="V13" s="67">
        <v>3819156.53</v>
      </c>
      <c r="W13" s="65">
        <f t="shared" si="4"/>
        <v>98.05901760650804</v>
      </c>
      <c r="X13" s="67"/>
      <c r="Y13" s="67"/>
      <c r="Z13" s="69"/>
    </row>
    <row r="14" spans="1:26" ht="25.5">
      <c r="A14" s="18"/>
      <c r="B14" s="63" t="s">
        <v>20</v>
      </c>
      <c r="C14" s="54">
        <v>5106118</v>
      </c>
      <c r="D14" s="55">
        <v>6358370.050000001</v>
      </c>
      <c r="E14" s="64">
        <f t="shared" si="0"/>
        <v>124.5245419318551</v>
      </c>
      <c r="F14" s="57">
        <v>5905958</v>
      </c>
      <c r="G14" s="57">
        <v>4069377.38</v>
      </c>
      <c r="H14" s="65">
        <f t="shared" si="1"/>
        <v>68.90291769768766</v>
      </c>
      <c r="I14" s="59">
        <v>1053881</v>
      </c>
      <c r="J14" s="59">
        <v>843471.37</v>
      </c>
      <c r="K14" s="65">
        <f t="shared" si="2"/>
        <v>80.034782864479</v>
      </c>
      <c r="L14" s="67">
        <v>327178</v>
      </c>
      <c r="M14" s="67">
        <v>246539.88</v>
      </c>
      <c r="N14" s="65">
        <f>M14/L14*100</f>
        <v>75.3534406347615</v>
      </c>
      <c r="O14" s="67">
        <v>2075253</v>
      </c>
      <c r="P14" s="67">
        <v>1662985.54</v>
      </c>
      <c r="Q14" s="65">
        <f t="shared" si="3"/>
        <v>80.13411087708342</v>
      </c>
      <c r="R14" s="68"/>
      <c r="S14" s="68"/>
      <c r="T14" s="65"/>
      <c r="U14" s="67">
        <v>931300</v>
      </c>
      <c r="V14" s="67">
        <v>426087.45</v>
      </c>
      <c r="W14" s="65">
        <f t="shared" si="4"/>
        <v>45.75190056909697</v>
      </c>
      <c r="X14" s="67">
        <v>522684</v>
      </c>
      <c r="Y14" s="67">
        <v>363363.82</v>
      </c>
      <c r="Z14" s="69">
        <f>Y14/X14*100</f>
        <v>69.51883355909115</v>
      </c>
    </row>
    <row r="15" spans="1:26" ht="25.5">
      <c r="A15" s="18"/>
      <c r="B15" s="63" t="s">
        <v>21</v>
      </c>
      <c r="C15" s="54">
        <v>1686688</v>
      </c>
      <c r="D15" s="55">
        <v>1599668.31</v>
      </c>
      <c r="E15" s="64">
        <f t="shared" si="0"/>
        <v>94.84079509666282</v>
      </c>
      <c r="F15" s="57">
        <v>1700172</v>
      </c>
      <c r="G15" s="57">
        <v>1400859.89</v>
      </c>
      <c r="H15" s="65">
        <f t="shared" si="1"/>
        <v>82.39518648701424</v>
      </c>
      <c r="I15" s="59">
        <v>232921</v>
      </c>
      <c r="J15" s="59">
        <v>215737.87</v>
      </c>
      <c r="K15" s="65">
        <f t="shared" si="2"/>
        <v>92.62276480008242</v>
      </c>
      <c r="L15" s="71"/>
      <c r="M15" s="72"/>
      <c r="N15" s="73"/>
      <c r="O15" s="67">
        <v>535036</v>
      </c>
      <c r="P15" s="67">
        <v>307818.71</v>
      </c>
      <c r="Q15" s="65">
        <f t="shared" si="3"/>
        <v>57.53233614186709</v>
      </c>
      <c r="R15" s="68"/>
      <c r="S15" s="68"/>
      <c r="T15" s="65"/>
      <c r="U15" s="67">
        <v>245534</v>
      </c>
      <c r="V15" s="67">
        <v>242136.11</v>
      </c>
      <c r="W15" s="65">
        <f t="shared" si="4"/>
        <v>98.61612241074556</v>
      </c>
      <c r="X15" s="67">
        <v>180931</v>
      </c>
      <c r="Y15" s="67">
        <v>131801.53</v>
      </c>
      <c r="Z15" s="69">
        <f>Y15/X15*100</f>
        <v>72.8462949964351</v>
      </c>
    </row>
    <row r="16" spans="1:26" ht="25.5">
      <c r="A16" s="18"/>
      <c r="B16" s="63" t="s">
        <v>22</v>
      </c>
      <c r="C16" s="54">
        <v>1788966</v>
      </c>
      <c r="D16" s="55">
        <v>2167967.74</v>
      </c>
      <c r="E16" s="64">
        <f t="shared" si="0"/>
        <v>121.18551945649052</v>
      </c>
      <c r="F16" s="57">
        <v>2497246</v>
      </c>
      <c r="G16" s="57">
        <v>1870758.61</v>
      </c>
      <c r="H16" s="65">
        <f t="shared" si="1"/>
        <v>74.9128684158469</v>
      </c>
      <c r="I16" s="59">
        <v>601650</v>
      </c>
      <c r="J16" s="59">
        <v>453377.28</v>
      </c>
      <c r="K16" s="65">
        <f t="shared" si="2"/>
        <v>75.35565195711793</v>
      </c>
      <c r="L16" s="71"/>
      <c r="M16" s="72"/>
      <c r="N16" s="74"/>
      <c r="O16" s="75"/>
      <c r="P16" s="75"/>
      <c r="Q16" s="65"/>
      <c r="R16" s="68"/>
      <c r="S16" s="68"/>
      <c r="T16" s="65"/>
      <c r="U16" s="67">
        <v>873115</v>
      </c>
      <c r="V16" s="67">
        <v>474632.74</v>
      </c>
      <c r="W16" s="65">
        <f t="shared" si="4"/>
        <v>54.360850517973006</v>
      </c>
      <c r="X16" s="67">
        <v>158304</v>
      </c>
      <c r="Y16" s="67">
        <v>89054.93</v>
      </c>
      <c r="Z16" s="69">
        <f>Y16/X16*100</f>
        <v>56.25564104507782</v>
      </c>
    </row>
    <row r="17" spans="1:26" ht="26.25" thickBot="1">
      <c r="A17" s="76"/>
      <c r="B17" s="77" t="s">
        <v>23</v>
      </c>
      <c r="C17" s="54">
        <v>14704969</v>
      </c>
      <c r="D17" s="55">
        <v>15787478.08</v>
      </c>
      <c r="E17" s="78">
        <f t="shared" si="0"/>
        <v>107.36151895321915</v>
      </c>
      <c r="F17" s="57">
        <v>14562982</v>
      </c>
      <c r="G17" s="57">
        <v>8594880.73</v>
      </c>
      <c r="H17" s="79">
        <f t="shared" si="1"/>
        <v>59.01868676346644</v>
      </c>
      <c r="I17" s="80">
        <v>2497720</v>
      </c>
      <c r="J17" s="80">
        <v>1278575.92</v>
      </c>
      <c r="K17" s="79">
        <f t="shared" si="2"/>
        <v>51.189721826305586</v>
      </c>
      <c r="L17" s="81"/>
      <c r="M17" s="82"/>
      <c r="N17" s="83"/>
      <c r="O17" s="84">
        <v>4129142</v>
      </c>
      <c r="P17" s="84">
        <v>3013750.6</v>
      </c>
      <c r="Q17" s="79">
        <f>P17/O17*100</f>
        <v>72.987332477304</v>
      </c>
      <c r="R17" s="85"/>
      <c r="S17" s="85"/>
      <c r="T17" s="79"/>
      <c r="U17" s="84">
        <v>6110950</v>
      </c>
      <c r="V17" s="84">
        <v>3091803.31</v>
      </c>
      <c r="W17" s="79">
        <f t="shared" si="4"/>
        <v>50.594478927171714</v>
      </c>
      <c r="X17" s="84">
        <v>1245753</v>
      </c>
      <c r="Y17" s="84">
        <v>714793.48</v>
      </c>
      <c r="Z17" s="86">
        <f>Y17/X17*100</f>
        <v>57.378427344746505</v>
      </c>
    </row>
    <row r="18" spans="1:26" ht="26.25" thickBot="1">
      <c r="A18" s="87"/>
      <c r="B18" s="88" t="s">
        <v>24</v>
      </c>
      <c r="C18" s="89">
        <f>SUM(C11:C17)</f>
        <v>39135460</v>
      </c>
      <c r="D18" s="90">
        <f>SUM(D11:D17)</f>
        <v>43900419.87</v>
      </c>
      <c r="E18" s="91">
        <f t="shared" si="0"/>
        <v>112.17555605581228</v>
      </c>
      <c r="F18" s="92">
        <f>SUM(F11:F17)</f>
        <v>39602387</v>
      </c>
      <c r="G18" s="92">
        <f>SUM(G11:G17)</f>
        <v>28988280.57</v>
      </c>
      <c r="H18" s="93">
        <f t="shared" si="1"/>
        <v>73.19831648026671</v>
      </c>
      <c r="I18" s="92">
        <f>SUM(I11:I17)</f>
        <v>7946495</v>
      </c>
      <c r="J18" s="92">
        <f>SUM(J11:J17)</f>
        <v>6059137.170000001</v>
      </c>
      <c r="K18" s="93">
        <f t="shared" si="2"/>
        <v>76.2491786630458</v>
      </c>
      <c r="L18" s="94">
        <f>SUM(L11:L17)</f>
        <v>327178</v>
      </c>
      <c r="M18" s="92">
        <f>SUM(M11:M17)</f>
        <v>246539.88</v>
      </c>
      <c r="N18" s="93">
        <f>M18/L18*100</f>
        <v>75.3534406347615</v>
      </c>
      <c r="O18" s="92">
        <f>SUM(O11:O17)</f>
        <v>10562250</v>
      </c>
      <c r="P18" s="92">
        <f>SUM(P11:P17)</f>
        <v>8268636.550000001</v>
      </c>
      <c r="Q18" s="93">
        <f>P18/O18*100</f>
        <v>78.2848024805321</v>
      </c>
      <c r="R18" s="95">
        <f>SUM(R11:R17)</f>
        <v>0</v>
      </c>
      <c r="S18" s="95">
        <f>SUM(S11:S17)</f>
        <v>0</v>
      </c>
      <c r="T18" s="93"/>
      <c r="U18" s="92">
        <f>SUM(U11:U17)</f>
        <v>13484156</v>
      </c>
      <c r="V18" s="92">
        <f>SUM(V11:V17)</f>
        <v>8770642.540000001</v>
      </c>
      <c r="W18" s="93">
        <f t="shared" si="4"/>
        <v>65.04406015474756</v>
      </c>
      <c r="X18" s="92">
        <f>SUM(X11:X17)</f>
        <v>2889374</v>
      </c>
      <c r="Y18" s="92">
        <f>SUM(Y11:Y17)</f>
        <v>1893029.01</v>
      </c>
      <c r="Z18" s="52">
        <f>Y18/X18*100</f>
        <v>65.51692546551607</v>
      </c>
    </row>
    <row r="19" spans="1:26" ht="25.5">
      <c r="A19" s="18"/>
      <c r="B19" s="53" t="s">
        <v>25</v>
      </c>
      <c r="C19" s="96">
        <v>854115</v>
      </c>
      <c r="D19" s="97">
        <v>903606.05</v>
      </c>
      <c r="E19" s="98">
        <f t="shared" si="0"/>
        <v>105.79442463836837</v>
      </c>
      <c r="F19" s="99">
        <v>878971</v>
      </c>
      <c r="G19" s="99">
        <v>872135.31</v>
      </c>
      <c r="H19" s="58">
        <f t="shared" si="1"/>
        <v>99.22230767567987</v>
      </c>
      <c r="I19" s="100">
        <v>378871</v>
      </c>
      <c r="J19" s="100">
        <v>372135.31</v>
      </c>
      <c r="K19" s="58">
        <f t="shared" si="2"/>
        <v>98.22216796746122</v>
      </c>
      <c r="L19" s="101"/>
      <c r="M19" s="102"/>
      <c r="N19" s="103"/>
      <c r="O19" s="104"/>
      <c r="P19" s="104"/>
      <c r="Q19" s="58"/>
      <c r="R19" s="105"/>
      <c r="S19" s="105"/>
      <c r="T19" s="58"/>
      <c r="U19" s="60">
        <v>100</v>
      </c>
      <c r="V19" s="60">
        <v>0</v>
      </c>
      <c r="W19" s="58"/>
      <c r="X19" s="106"/>
      <c r="Y19" s="106"/>
      <c r="Z19" s="62"/>
    </row>
    <row r="20" spans="1:26" ht="25.5">
      <c r="A20" s="18"/>
      <c r="B20" s="63" t="s">
        <v>26</v>
      </c>
      <c r="C20" s="96">
        <v>1530228</v>
      </c>
      <c r="D20" s="97">
        <v>1583728.22</v>
      </c>
      <c r="E20" s="107">
        <f t="shared" si="0"/>
        <v>103.49622539909085</v>
      </c>
      <c r="F20" s="99">
        <v>1551446</v>
      </c>
      <c r="G20" s="99">
        <v>1176091.96</v>
      </c>
      <c r="H20" s="65">
        <f t="shared" si="1"/>
        <v>75.80618081454334</v>
      </c>
      <c r="I20" s="100">
        <v>462883</v>
      </c>
      <c r="J20" s="100">
        <v>383305.01</v>
      </c>
      <c r="K20" s="65">
        <f t="shared" si="2"/>
        <v>82.80818478967687</v>
      </c>
      <c r="L20" s="108"/>
      <c r="M20" s="72"/>
      <c r="N20" s="74"/>
      <c r="O20" s="67">
        <v>735174</v>
      </c>
      <c r="P20" s="67">
        <v>525868.92</v>
      </c>
      <c r="Q20" s="65">
        <f>P20/O20*100</f>
        <v>71.5298582376417</v>
      </c>
      <c r="R20" s="68"/>
      <c r="S20" s="68"/>
      <c r="T20" s="65"/>
      <c r="U20" s="67">
        <v>36500</v>
      </c>
      <c r="V20" s="67">
        <v>34281.23</v>
      </c>
      <c r="W20" s="65">
        <f aca="true" t="shared" si="5" ref="W20:W27">V20/U20*100</f>
        <v>93.92117808219179</v>
      </c>
      <c r="X20" s="67">
        <v>290718</v>
      </c>
      <c r="Y20" s="67">
        <v>210781.38</v>
      </c>
      <c r="Z20" s="69">
        <f aca="true" t="shared" si="6" ref="Z20:Z29">Y20/X20*100</f>
        <v>72.50372525952984</v>
      </c>
    </row>
    <row r="21" spans="1:26" ht="25.5">
      <c r="A21" s="18"/>
      <c r="B21" s="63" t="s">
        <v>27</v>
      </c>
      <c r="C21" s="96">
        <v>524395</v>
      </c>
      <c r="D21" s="97">
        <v>560228.94</v>
      </c>
      <c r="E21" s="107">
        <f t="shared" si="0"/>
        <v>106.83338704602446</v>
      </c>
      <c r="F21" s="99">
        <v>654605</v>
      </c>
      <c r="G21" s="99">
        <v>467116.14</v>
      </c>
      <c r="H21" s="65">
        <f t="shared" si="1"/>
        <v>71.35847419436149</v>
      </c>
      <c r="I21" s="100">
        <v>301580</v>
      </c>
      <c r="J21" s="100">
        <v>263441.24</v>
      </c>
      <c r="K21" s="65">
        <f t="shared" si="2"/>
        <v>87.35368393129518</v>
      </c>
      <c r="L21" s="108"/>
      <c r="M21" s="72"/>
      <c r="N21" s="74"/>
      <c r="O21" s="75"/>
      <c r="P21" s="75"/>
      <c r="Q21" s="65"/>
      <c r="R21" s="68"/>
      <c r="S21" s="68"/>
      <c r="T21" s="65"/>
      <c r="U21" s="67">
        <v>17850</v>
      </c>
      <c r="V21" s="67">
        <v>15881.9</v>
      </c>
      <c r="W21" s="65">
        <f t="shared" si="5"/>
        <v>88.97422969187674</v>
      </c>
      <c r="X21" s="67">
        <v>335175</v>
      </c>
      <c r="Y21" s="67">
        <v>187793</v>
      </c>
      <c r="Z21" s="69">
        <f t="shared" si="6"/>
        <v>56.02834340270009</v>
      </c>
    </row>
    <row r="22" spans="1:26" ht="25.5">
      <c r="A22" s="18"/>
      <c r="B22" s="63" t="s">
        <v>28</v>
      </c>
      <c r="C22" s="96">
        <v>952343</v>
      </c>
      <c r="D22" s="97">
        <v>1090871.23</v>
      </c>
      <c r="E22" s="107">
        <f t="shared" si="0"/>
        <v>114.54604380984581</v>
      </c>
      <c r="F22" s="99">
        <v>1084998</v>
      </c>
      <c r="G22" s="99">
        <v>878521.36</v>
      </c>
      <c r="H22" s="65">
        <f t="shared" si="1"/>
        <v>80.96985985227623</v>
      </c>
      <c r="I22" s="100">
        <v>489684</v>
      </c>
      <c r="J22" s="100">
        <v>446014.87</v>
      </c>
      <c r="K22" s="65">
        <f t="shared" si="2"/>
        <v>91.08218157015546</v>
      </c>
      <c r="L22" s="108"/>
      <c r="M22" s="72"/>
      <c r="N22" s="74"/>
      <c r="O22" s="67"/>
      <c r="P22" s="67"/>
      <c r="Q22" s="65"/>
      <c r="R22" s="68"/>
      <c r="S22" s="68"/>
      <c r="T22" s="65"/>
      <c r="U22" s="67">
        <v>388007</v>
      </c>
      <c r="V22" s="67">
        <v>263647.78</v>
      </c>
      <c r="W22" s="65">
        <f t="shared" si="5"/>
        <v>67.94923287466465</v>
      </c>
      <c r="X22" s="67">
        <v>185807</v>
      </c>
      <c r="Y22" s="67">
        <v>150028.9</v>
      </c>
      <c r="Z22" s="69">
        <f t="shared" si="6"/>
        <v>80.74448217774358</v>
      </c>
    </row>
    <row r="23" spans="1:26" ht="27.75" customHeight="1">
      <c r="A23" s="18"/>
      <c r="B23" s="63" t="s">
        <v>29</v>
      </c>
      <c r="C23" s="96">
        <v>1010435</v>
      </c>
      <c r="D23" s="97">
        <v>1311090.45</v>
      </c>
      <c r="E23" s="107">
        <f t="shared" si="0"/>
        <v>129.75505104237283</v>
      </c>
      <c r="F23" s="99">
        <v>1247272</v>
      </c>
      <c r="G23" s="99">
        <v>1020641.97</v>
      </c>
      <c r="H23" s="65">
        <f t="shared" si="1"/>
        <v>81.82994326818849</v>
      </c>
      <c r="I23" s="100">
        <v>694079</v>
      </c>
      <c r="J23" s="100">
        <v>554064.41</v>
      </c>
      <c r="K23" s="65">
        <f t="shared" si="2"/>
        <v>79.82728334958989</v>
      </c>
      <c r="L23" s="108"/>
      <c r="M23" s="72"/>
      <c r="N23" s="74"/>
      <c r="O23" s="67"/>
      <c r="P23" s="67"/>
      <c r="Q23" s="65"/>
      <c r="R23" s="68"/>
      <c r="S23" s="68"/>
      <c r="T23" s="65"/>
      <c r="U23" s="67">
        <v>328421</v>
      </c>
      <c r="V23" s="67">
        <v>267942.89</v>
      </c>
      <c r="W23" s="65">
        <f t="shared" si="5"/>
        <v>81.58518791429293</v>
      </c>
      <c r="X23" s="67">
        <v>178772</v>
      </c>
      <c r="Y23" s="67">
        <v>161294.67</v>
      </c>
      <c r="Z23" s="69">
        <f t="shared" si="6"/>
        <v>90.22367596715371</v>
      </c>
    </row>
    <row r="24" spans="1:30" ht="25.5">
      <c r="A24" s="18"/>
      <c r="B24" s="63" t="s">
        <v>30</v>
      </c>
      <c r="C24" s="96">
        <v>1163488</v>
      </c>
      <c r="D24" s="97">
        <v>1246411.15</v>
      </c>
      <c r="E24" s="107">
        <f t="shared" si="0"/>
        <v>107.1271169105311</v>
      </c>
      <c r="F24" s="99">
        <v>1329271</v>
      </c>
      <c r="G24" s="99">
        <v>1180405.75</v>
      </c>
      <c r="H24" s="65">
        <f t="shared" si="1"/>
        <v>88.8009856530384</v>
      </c>
      <c r="I24" s="100">
        <v>478150</v>
      </c>
      <c r="J24" s="100">
        <v>429794.3</v>
      </c>
      <c r="K24" s="65">
        <f t="shared" si="2"/>
        <v>89.88691833106766</v>
      </c>
      <c r="L24" s="108"/>
      <c r="M24" s="72"/>
      <c r="N24" s="74"/>
      <c r="O24" s="75"/>
      <c r="P24" s="75"/>
      <c r="Q24" s="65"/>
      <c r="R24" s="68"/>
      <c r="S24" s="68"/>
      <c r="T24" s="65"/>
      <c r="U24" s="67">
        <v>117138</v>
      </c>
      <c r="V24" s="67">
        <v>33138</v>
      </c>
      <c r="W24" s="65">
        <f t="shared" si="5"/>
        <v>28.289709573323773</v>
      </c>
      <c r="X24" s="67">
        <v>207516</v>
      </c>
      <c r="Y24" s="67">
        <v>194603.71</v>
      </c>
      <c r="Z24" s="69">
        <f t="shared" si="6"/>
        <v>93.7776894311764</v>
      </c>
      <c r="AD24" s="109"/>
    </row>
    <row r="25" spans="1:26" ht="26.25" thickBot="1">
      <c r="A25" s="76"/>
      <c r="B25" s="77" t="s">
        <v>31</v>
      </c>
      <c r="C25" s="96">
        <v>8355108</v>
      </c>
      <c r="D25" s="97">
        <v>10015859.83</v>
      </c>
      <c r="E25" s="110">
        <f t="shared" si="0"/>
        <v>119.87708393476181</v>
      </c>
      <c r="F25" s="99">
        <v>10674667</v>
      </c>
      <c r="G25" s="99">
        <v>7396648.32</v>
      </c>
      <c r="H25" s="79">
        <f t="shared" si="1"/>
        <v>69.29160712929031</v>
      </c>
      <c r="I25" s="100">
        <v>1532680</v>
      </c>
      <c r="J25" s="100">
        <v>1025710.19</v>
      </c>
      <c r="K25" s="79">
        <f t="shared" si="2"/>
        <v>66.92265769762768</v>
      </c>
      <c r="L25" s="111"/>
      <c r="M25" s="82"/>
      <c r="N25" s="83"/>
      <c r="O25" s="84">
        <v>3199048</v>
      </c>
      <c r="P25" s="84">
        <v>1694223.55</v>
      </c>
      <c r="Q25" s="79">
        <f>P25/O25*100</f>
        <v>52.96024160937879</v>
      </c>
      <c r="R25" s="85"/>
      <c r="S25" s="85"/>
      <c r="T25" s="79"/>
      <c r="U25" s="84">
        <v>5388480</v>
      </c>
      <c r="V25" s="84">
        <v>4223228.93</v>
      </c>
      <c r="W25" s="79">
        <f t="shared" si="5"/>
        <v>78.37514345418374</v>
      </c>
      <c r="X25" s="84">
        <v>145399</v>
      </c>
      <c r="Y25" s="84">
        <v>90142.01</v>
      </c>
      <c r="Z25" s="86">
        <f t="shared" si="6"/>
        <v>61.99630671462665</v>
      </c>
    </row>
    <row r="26" spans="1:26" ht="37.5" customHeight="1" thickBot="1">
      <c r="A26" s="18"/>
      <c r="B26" s="88" t="s">
        <v>32</v>
      </c>
      <c r="C26" s="89">
        <f>SUM(C19:C25)</f>
        <v>14390112</v>
      </c>
      <c r="D26" s="92">
        <f>SUM(D19:D25)</f>
        <v>16711795.87</v>
      </c>
      <c r="E26" s="112">
        <f t="shared" si="0"/>
        <v>116.13388325261123</v>
      </c>
      <c r="F26" s="89">
        <f>SUM(F19:F25)</f>
        <v>17421230</v>
      </c>
      <c r="G26" s="92">
        <f>SUM(G19:G25)</f>
        <v>12991560.81</v>
      </c>
      <c r="H26" s="93">
        <f t="shared" si="1"/>
        <v>74.57315476576568</v>
      </c>
      <c r="I26" s="92">
        <f>SUM(I19:I25)</f>
        <v>4337927</v>
      </c>
      <c r="J26" s="92">
        <f>SUM(J19:J25)</f>
        <v>3474465.33</v>
      </c>
      <c r="K26" s="93">
        <f t="shared" si="2"/>
        <v>80.0950622267272</v>
      </c>
      <c r="L26" s="95">
        <f>SUM(L19:L25)</f>
        <v>0</v>
      </c>
      <c r="M26" s="95">
        <f>SUM(M19:M25)</f>
        <v>0</v>
      </c>
      <c r="N26" s="94">
        <f>SUM(N19:N25)</f>
        <v>0</v>
      </c>
      <c r="O26" s="92">
        <f>SUM(O19:O25)</f>
        <v>3934222</v>
      </c>
      <c r="P26" s="92">
        <f>SUM(P19:P25)</f>
        <v>2220092.47</v>
      </c>
      <c r="Q26" s="93">
        <f>P26/O26*100</f>
        <v>56.430279480924064</v>
      </c>
      <c r="R26" s="95"/>
      <c r="S26" s="95"/>
      <c r="T26" s="93"/>
      <c r="U26" s="92">
        <f>SUM(U19:U25)</f>
        <v>6276496</v>
      </c>
      <c r="V26" s="92">
        <f>SUM(V19:V25)</f>
        <v>4838120.7299999995</v>
      </c>
      <c r="W26" s="93">
        <f t="shared" si="5"/>
        <v>77.0831484637288</v>
      </c>
      <c r="X26" s="92">
        <f>SUM(X19:X25)</f>
        <v>1343387</v>
      </c>
      <c r="Y26" s="92">
        <f>SUM(Y19:Y25)</f>
        <v>994643.67</v>
      </c>
      <c r="Z26" s="52">
        <f t="shared" si="6"/>
        <v>74.03999517637136</v>
      </c>
    </row>
    <row r="27" spans="1:26" ht="22.5" customHeight="1" thickBot="1">
      <c r="A27" s="18"/>
      <c r="B27" s="113" t="s">
        <v>33</v>
      </c>
      <c r="C27" s="89">
        <f>C10+C18+C26</f>
        <v>75935409</v>
      </c>
      <c r="D27" s="92">
        <f>D10+D18+D26</f>
        <v>87478691.25</v>
      </c>
      <c r="E27" s="91">
        <f t="shared" si="0"/>
        <v>115.20144870754565</v>
      </c>
      <c r="F27" s="89">
        <f>F10+F18+F26</f>
        <v>78240808</v>
      </c>
      <c r="G27" s="92">
        <f>G10+G18+G26</f>
        <v>58855068.650000006</v>
      </c>
      <c r="H27" s="114">
        <f t="shared" si="1"/>
        <v>75.22298165683566</v>
      </c>
      <c r="I27" s="92">
        <f>I10+I18+I26</f>
        <v>16234850</v>
      </c>
      <c r="J27" s="92">
        <f>J10+J18+J26</f>
        <v>11983507.65</v>
      </c>
      <c r="K27" s="114">
        <f t="shared" si="2"/>
        <v>73.81347933611953</v>
      </c>
      <c r="L27" s="92">
        <f>L10+L18+L26</f>
        <v>327178</v>
      </c>
      <c r="M27" s="92">
        <f>M10+M18+M26</f>
        <v>246539.88</v>
      </c>
      <c r="N27" s="115">
        <f>N10+N18+N26</f>
        <v>75.3534406347615</v>
      </c>
      <c r="O27" s="92">
        <f>O10+O18+O26</f>
        <v>22017895</v>
      </c>
      <c r="P27" s="92">
        <f>P10+P18+P26</f>
        <v>16382620.430000002</v>
      </c>
      <c r="Q27" s="114">
        <f>P27/O27*100</f>
        <v>74.40593403683687</v>
      </c>
      <c r="R27" s="92"/>
      <c r="S27" s="92"/>
      <c r="T27" s="116"/>
      <c r="U27" s="92">
        <f>U10+U18+U26</f>
        <v>28516992</v>
      </c>
      <c r="V27" s="92">
        <f>V10+V18+V26</f>
        <v>21316634.07</v>
      </c>
      <c r="W27" s="114">
        <f t="shared" si="5"/>
        <v>74.75064014465481</v>
      </c>
      <c r="X27" s="92">
        <f>X10+X18+X26</f>
        <v>4232761</v>
      </c>
      <c r="Y27" s="92">
        <f>Y10+Y18+Y26</f>
        <v>2887672.68</v>
      </c>
      <c r="Z27" s="117">
        <f t="shared" si="6"/>
        <v>68.22196386708345</v>
      </c>
    </row>
    <row r="28" spans="1:26" ht="28.5" customHeight="1" thickBot="1">
      <c r="A28" s="118"/>
      <c r="B28" s="119" t="s">
        <v>34</v>
      </c>
      <c r="C28" s="120">
        <v>272781177</v>
      </c>
      <c r="D28" s="121">
        <v>283146346.7</v>
      </c>
      <c r="E28" s="122">
        <f t="shared" si="0"/>
        <v>103.79981119445057</v>
      </c>
      <c r="F28" s="123">
        <v>272194118</v>
      </c>
      <c r="G28" s="124">
        <v>252486610.92000008</v>
      </c>
      <c r="H28" s="114">
        <f t="shared" si="1"/>
        <v>92.75976012090021</v>
      </c>
      <c r="I28" s="125">
        <v>1542960</v>
      </c>
      <c r="J28" s="125">
        <v>1263036.36</v>
      </c>
      <c r="K28" s="114">
        <f t="shared" si="2"/>
        <v>81.85801057707265</v>
      </c>
      <c r="L28" s="126"/>
      <c r="M28" s="127"/>
      <c r="N28" s="128"/>
      <c r="O28" s="126">
        <v>65797564</v>
      </c>
      <c r="P28" s="127">
        <v>55487383.25999998</v>
      </c>
      <c r="Q28" s="114">
        <f>P28/O28*100</f>
        <v>84.33045220336726</v>
      </c>
      <c r="R28" s="126">
        <v>39927100</v>
      </c>
      <c r="S28" s="127">
        <v>37236111.89</v>
      </c>
      <c r="T28" s="114">
        <f>S28/R28*100</f>
        <v>93.26024652429052</v>
      </c>
      <c r="U28" s="126"/>
      <c r="V28" s="127"/>
      <c r="W28" s="114"/>
      <c r="X28" s="126">
        <v>8025599</v>
      </c>
      <c r="Y28" s="127">
        <v>6650423.659999997</v>
      </c>
      <c r="Z28" s="117">
        <f t="shared" si="6"/>
        <v>82.86513766760584</v>
      </c>
    </row>
    <row r="29" spans="1:26" ht="24.75" customHeight="1" thickBot="1">
      <c r="A29" s="76"/>
      <c r="B29" s="129" t="s">
        <v>35</v>
      </c>
      <c r="C29" s="130">
        <f>C27+C28</f>
        <v>348716586</v>
      </c>
      <c r="D29" s="131">
        <f>D27+D28</f>
        <v>370625037.95</v>
      </c>
      <c r="E29" s="91">
        <f t="shared" si="0"/>
        <v>106.28259533086847</v>
      </c>
      <c r="F29" s="130">
        <f>F27+F28</f>
        <v>350434926</v>
      </c>
      <c r="G29" s="131">
        <f>G27+G28</f>
        <v>311341679.57000005</v>
      </c>
      <c r="H29" s="93">
        <f t="shared" si="1"/>
        <v>88.84436352385723</v>
      </c>
      <c r="I29" s="130">
        <f>I27+I28</f>
        <v>17777810</v>
      </c>
      <c r="J29" s="130">
        <f>J27+J28</f>
        <v>13246544.01</v>
      </c>
      <c r="K29" s="93">
        <f t="shared" si="2"/>
        <v>74.51167500383904</v>
      </c>
      <c r="L29" s="131">
        <f>L27+L28</f>
        <v>327178</v>
      </c>
      <c r="M29" s="131">
        <f>M27+M28</f>
        <v>246539.88</v>
      </c>
      <c r="N29" s="45">
        <f>N27+N28</f>
        <v>75.3534406347615</v>
      </c>
      <c r="O29" s="131">
        <f>O27+O28</f>
        <v>87815459</v>
      </c>
      <c r="P29" s="131">
        <f>P27+P28</f>
        <v>71870003.68999998</v>
      </c>
      <c r="Q29" s="93">
        <f>P29/O29*100</f>
        <v>81.84208624360772</v>
      </c>
      <c r="R29" s="131">
        <f>R27+R28</f>
        <v>39927100</v>
      </c>
      <c r="S29" s="131">
        <f>S27+S28</f>
        <v>37236111.89</v>
      </c>
      <c r="T29" s="93">
        <f>S29/R29*100</f>
        <v>93.26024652429052</v>
      </c>
      <c r="U29" s="131">
        <f>U27+U28</f>
        <v>28516992</v>
      </c>
      <c r="V29" s="131">
        <f>V27+V28</f>
        <v>21316634.07</v>
      </c>
      <c r="W29" s="93">
        <f>V29/U29*100</f>
        <v>74.75064014465481</v>
      </c>
      <c r="X29" s="131">
        <f>X27+X28</f>
        <v>12258360</v>
      </c>
      <c r="Y29" s="131">
        <f>Y27+Y28</f>
        <v>9538096.339999998</v>
      </c>
      <c r="Z29" s="52">
        <f t="shared" si="6"/>
        <v>77.80891032731945</v>
      </c>
    </row>
    <row r="30" spans="9:25" ht="12.75">
      <c r="I30" s="132"/>
      <c r="J30" s="133"/>
      <c r="K30" s="132"/>
      <c r="L30" s="132"/>
      <c r="M30" s="132"/>
      <c r="N30" s="132"/>
      <c r="O30" s="132"/>
      <c r="P30" s="133"/>
      <c r="Q30" s="132"/>
      <c r="R30" s="132"/>
      <c r="S30" s="133"/>
      <c r="T30" s="132"/>
      <c r="U30" s="132"/>
      <c r="V30" s="132"/>
      <c r="W30" s="132"/>
      <c r="X30" s="132"/>
      <c r="Y30" s="133"/>
    </row>
    <row r="34" spans="6:7" ht="12.75">
      <c r="F34" s="133"/>
      <c r="G34" s="133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2016-08-29T08:03:37Z</dcterms:created>
  <dcterms:modified xsi:type="dcterms:W3CDTF">2016-08-29T08:04:36Z</dcterms:modified>
  <cp:category/>
  <cp:version/>
  <cp:contentType/>
  <cp:contentStatus/>
</cp:coreProperties>
</file>