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<sst xmlns="http://schemas.openxmlformats.org/spreadsheetml/2006/main" count="55" uniqueCount="36">
  <si>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29.10.2018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</si>
  <si>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</si>
  <si>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</si>
  <si>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</si>
  <si>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</si>
  <si>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</si>
  <si>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</si>
  <si>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</si>
  <si>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</si>
  <si>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</si>
  <si>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</si>
  <si>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січень-жовтень</t>
  </si>
  <si>
    <t>виконано
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</si>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</sst>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4" fontId="14" fillId="0" borderId="24" xfId="333" applyNumberFormat="1" applyFon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72" fontId="18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K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6" sqref="G16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43402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49559619</v>
      </c>
      <c r="D10" s="39">
        <v>50456152.69</v>
      </c>
      <c r="E10" s="40">
        <f aca="true" t="shared" si="0" ref="E10:E29">D10/C10*100</f>
        <v>101.8090003678196</v>
      </c>
      <c r="F10" s="41">
        <v>42654847</v>
      </c>
      <c r="G10" s="41">
        <v>37968934.62</v>
      </c>
      <c r="H10" s="42">
        <f aca="true" t="shared" si="1" ref="H10:H29">G10/F10*100</f>
        <v>89.01434957673156</v>
      </c>
      <c r="I10" s="41">
        <v>5833146</v>
      </c>
      <c r="J10" s="41">
        <v>4445717.77</v>
      </c>
      <c r="K10" s="42">
        <f aca="true" t="shared" si="2" ref="K10:K29">J10/I10*100</f>
        <v>76.21475221089956</v>
      </c>
      <c r="L10" s="41"/>
      <c r="M10" s="41"/>
      <c r="N10" s="41"/>
      <c r="O10" s="43">
        <v>16411722</v>
      </c>
      <c r="P10" s="43">
        <v>14772827.629999997</v>
      </c>
      <c r="Q10" s="42">
        <f aca="true" t="shared" si="3" ref="Q10:Q15">P10/O10*100</f>
        <v>90.01387928701203</v>
      </c>
      <c r="R10" s="44"/>
      <c r="S10" s="44"/>
      <c r="T10" s="41"/>
      <c r="U10" s="43">
        <v>17391209</v>
      </c>
      <c r="V10" s="43">
        <v>16223718.899999999</v>
      </c>
      <c r="W10" s="42">
        <f aca="true" t="shared" si="4" ref="W10:W18">V10/U10*100</f>
        <v>93.28689512040249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8968397</v>
      </c>
      <c r="D11" s="47">
        <v>9756274.879999999</v>
      </c>
      <c r="E11" s="48">
        <f t="shared" si="0"/>
        <v>108.78504687069494</v>
      </c>
      <c r="F11" s="49">
        <v>9824439</v>
      </c>
      <c r="G11" s="49">
        <v>8432187.12</v>
      </c>
      <c r="H11" s="50">
        <f t="shared" si="1"/>
        <v>85.82868823349608</v>
      </c>
      <c r="I11" s="49">
        <v>2644345</v>
      </c>
      <c r="J11" s="49">
        <v>2268849.59</v>
      </c>
      <c r="K11" s="50">
        <f t="shared" si="2"/>
        <v>85.80005975014606</v>
      </c>
      <c r="L11" s="51"/>
      <c r="M11" s="49"/>
      <c r="N11" s="49"/>
      <c r="O11" s="51">
        <v>3170688</v>
      </c>
      <c r="P11" s="51">
        <v>2748675.94</v>
      </c>
      <c r="Q11" s="50">
        <f t="shared" si="3"/>
        <v>86.69020540652376</v>
      </c>
      <c r="R11" s="49"/>
      <c r="S11" s="49"/>
      <c r="T11" s="49"/>
      <c r="U11" s="51">
        <v>2150277</v>
      </c>
      <c r="V11" s="51">
        <v>1908778.37</v>
      </c>
      <c r="W11" s="50">
        <f t="shared" si="4"/>
        <v>88.7689525582053</v>
      </c>
      <c r="X11" s="51">
        <v>1105532</v>
      </c>
      <c r="Y11" s="51">
        <v>857230.05</v>
      </c>
      <c r="Z11" s="52">
        <f>Y11/X11*100</f>
        <v>77.54004859199011</v>
      </c>
    </row>
    <row r="12" spans="1:26" ht="25.5">
      <c r="A12" s="18"/>
      <c r="B12" s="46" t="s">
        <v>18</v>
      </c>
      <c r="C12" s="47">
        <v>9708291</v>
      </c>
      <c r="D12" s="47">
        <v>9857865.17</v>
      </c>
      <c r="E12" s="48">
        <f t="shared" si="0"/>
        <v>101.54068486410223</v>
      </c>
      <c r="F12" s="49">
        <v>10216535</v>
      </c>
      <c r="G12" s="49">
        <v>7025527.590000002</v>
      </c>
      <c r="H12" s="50">
        <f t="shared" si="1"/>
        <v>68.76624599240351</v>
      </c>
      <c r="I12" s="49">
        <v>3110900</v>
      </c>
      <c r="J12" s="49">
        <v>2015142.07</v>
      </c>
      <c r="K12" s="50">
        <f t="shared" si="2"/>
        <v>64.776819248449</v>
      </c>
      <c r="L12" s="53"/>
      <c r="M12" s="53"/>
      <c r="N12" s="49"/>
      <c r="O12" s="51">
        <v>2360380</v>
      </c>
      <c r="P12" s="51">
        <v>1938319.96</v>
      </c>
      <c r="Q12" s="50">
        <f t="shared" si="3"/>
        <v>82.1189791474254</v>
      </c>
      <c r="R12" s="53"/>
      <c r="S12" s="53"/>
      <c r="T12" s="49"/>
      <c r="U12" s="51">
        <v>2404161</v>
      </c>
      <c r="V12" s="51">
        <v>1245661.53</v>
      </c>
      <c r="W12" s="50">
        <f t="shared" si="4"/>
        <v>51.81273342342714</v>
      </c>
      <c r="X12" s="51">
        <v>780664</v>
      </c>
      <c r="Y12" s="51">
        <v>674740.05</v>
      </c>
      <c r="Z12" s="52">
        <f>Y12/X12*100</f>
        <v>86.43155698226126</v>
      </c>
    </row>
    <row r="13" spans="1:26" ht="0.75" customHeight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12360499</v>
      </c>
      <c r="D14" s="47">
        <v>12936351.98</v>
      </c>
      <c r="E14" s="48">
        <f t="shared" si="0"/>
        <v>104.65881660602861</v>
      </c>
      <c r="F14" s="49">
        <v>13948965</v>
      </c>
      <c r="G14" s="49">
        <v>11745504.840000002</v>
      </c>
      <c r="H14" s="50">
        <f t="shared" si="1"/>
        <v>84.20341466194805</v>
      </c>
      <c r="I14" s="49">
        <v>3238571</v>
      </c>
      <c r="J14" s="49">
        <v>2690604.79</v>
      </c>
      <c r="K14" s="50">
        <f t="shared" si="2"/>
        <v>83.08000009880901</v>
      </c>
      <c r="L14" s="51">
        <v>869348</v>
      </c>
      <c r="M14" s="49">
        <v>760171.07</v>
      </c>
      <c r="N14" s="50">
        <f>M14/L14*100</f>
        <v>87.44151594068198</v>
      </c>
      <c r="O14" s="51">
        <v>4264705</v>
      </c>
      <c r="P14" s="51">
        <v>3872027.98</v>
      </c>
      <c r="Q14" s="50">
        <f t="shared" si="3"/>
        <v>90.79239900532393</v>
      </c>
      <c r="R14" s="53"/>
      <c r="S14" s="53"/>
      <c r="T14" s="49"/>
      <c r="U14" s="51">
        <v>3767570</v>
      </c>
      <c r="V14" s="51">
        <v>3285441.34</v>
      </c>
      <c r="W14" s="50">
        <f t="shared" si="4"/>
        <v>87.20319303954538</v>
      </c>
      <c r="X14" s="51">
        <v>1029556</v>
      </c>
      <c r="Y14" s="51">
        <v>754618.7</v>
      </c>
      <c r="Z14" s="52">
        <f>Y14/X14*100</f>
        <v>73.29554681824008</v>
      </c>
    </row>
    <row r="15" spans="1:26" ht="25.5">
      <c r="A15" s="18"/>
      <c r="B15" s="46" t="s">
        <v>21</v>
      </c>
      <c r="C15" s="47">
        <v>3276337</v>
      </c>
      <c r="D15" s="47">
        <v>3412785.83</v>
      </c>
      <c r="E15" s="48">
        <f t="shared" si="0"/>
        <v>104.16467628330052</v>
      </c>
      <c r="F15" s="49">
        <v>3116337</v>
      </c>
      <c r="G15" s="49">
        <v>2785344.05</v>
      </c>
      <c r="H15" s="50">
        <f t="shared" si="1"/>
        <v>89.37878188398751</v>
      </c>
      <c r="I15" s="49">
        <v>812297</v>
      </c>
      <c r="J15" s="49">
        <v>787668.04</v>
      </c>
      <c r="K15" s="50">
        <f t="shared" si="2"/>
        <v>96.96798584754099</v>
      </c>
      <c r="L15" s="49"/>
      <c r="M15" s="49"/>
      <c r="N15" s="49"/>
      <c r="O15" s="51">
        <v>1626148</v>
      </c>
      <c r="P15" s="51">
        <v>1385537.18</v>
      </c>
      <c r="Q15" s="50">
        <f t="shared" si="3"/>
        <v>85.20363337162424</v>
      </c>
      <c r="R15" s="53"/>
      <c r="S15" s="53"/>
      <c r="T15" s="49"/>
      <c r="U15" s="51">
        <v>295568</v>
      </c>
      <c r="V15" s="51">
        <v>283381.86</v>
      </c>
      <c r="W15" s="50">
        <f t="shared" si="4"/>
        <v>95.87704352297948</v>
      </c>
      <c r="X15" s="51">
        <v>371404</v>
      </c>
      <c r="Y15" s="51">
        <v>317836.97</v>
      </c>
      <c r="Z15" s="52">
        <f>Y15/X15*100</f>
        <v>85.57715318090273</v>
      </c>
    </row>
    <row r="16" spans="1:26" ht="25.5">
      <c r="A16" s="18"/>
      <c r="B16" s="46" t="s">
        <v>22</v>
      </c>
      <c r="C16" s="47">
        <v>4336212</v>
      </c>
      <c r="D16" s="47">
        <v>4729194.58</v>
      </c>
      <c r="E16" s="48">
        <f t="shared" si="0"/>
        <v>109.06280827597912</v>
      </c>
      <c r="F16" s="49">
        <v>5043957</v>
      </c>
      <c r="G16" s="49">
        <v>3498412.82</v>
      </c>
      <c r="H16" s="50">
        <f t="shared" si="1"/>
        <v>69.35849809980536</v>
      </c>
      <c r="I16" s="49">
        <v>1671660</v>
      </c>
      <c r="J16" s="49">
        <v>1333637.29</v>
      </c>
      <c r="K16" s="50">
        <f t="shared" si="2"/>
        <v>79.77921886029456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2533230</v>
      </c>
      <c r="V16" s="51">
        <v>1506566.37</v>
      </c>
      <c r="W16" s="50">
        <f t="shared" si="4"/>
        <v>59.47215096931586</v>
      </c>
      <c r="X16" s="51">
        <v>494554</v>
      </c>
      <c r="Y16" s="51">
        <v>434115.05</v>
      </c>
      <c r="Z16" s="52">
        <f>Y16/X16*100</f>
        <v>87.77909995672869</v>
      </c>
    </row>
    <row r="17" spans="1:26" ht="26.25" thickBot="1">
      <c r="A17" s="37"/>
      <c r="B17" s="54" t="s">
        <v>23</v>
      </c>
      <c r="C17" s="55">
        <v>29445119</v>
      </c>
      <c r="D17" s="55">
        <v>30998648.19</v>
      </c>
      <c r="E17" s="56">
        <f t="shared" si="0"/>
        <v>105.27601600115794</v>
      </c>
      <c r="F17" s="57">
        <v>21781552</v>
      </c>
      <c r="G17" s="57">
        <v>17695631.25</v>
      </c>
      <c r="H17" s="56">
        <f t="shared" si="1"/>
        <v>81.24136999053144</v>
      </c>
      <c r="I17" s="57">
        <v>5491660</v>
      </c>
      <c r="J17" s="57">
        <v>4485514.76</v>
      </c>
      <c r="K17" s="56">
        <f t="shared" si="2"/>
        <v>81.67866838078103</v>
      </c>
      <c r="L17" s="58"/>
      <c r="M17" s="58"/>
      <c r="N17" s="58"/>
      <c r="O17" s="59">
        <v>8949220</v>
      </c>
      <c r="P17" s="59">
        <v>7205412.260000001</v>
      </c>
      <c r="Q17" s="56">
        <f>P17/O17*100</f>
        <v>80.5144164519366</v>
      </c>
      <c r="R17" s="60"/>
      <c r="S17" s="60"/>
      <c r="T17" s="58"/>
      <c r="U17" s="59">
        <v>3405386</v>
      </c>
      <c r="V17" s="59">
        <v>3011310.73</v>
      </c>
      <c r="W17" s="56">
        <f t="shared" si="4"/>
        <v>88.42788247793348</v>
      </c>
      <c r="X17" s="59">
        <v>2504080</v>
      </c>
      <c r="Y17" s="59">
        <v>1805499.77</v>
      </c>
      <c r="Z17" s="61">
        <f>Y17/X17*100</f>
        <v>72.10231981406345</v>
      </c>
    </row>
    <row r="18" spans="1:26" ht="26.25" thickBot="1">
      <c r="A18" s="62"/>
      <c r="B18" s="63" t="s">
        <v>24</v>
      </c>
      <c r="C18" s="64">
        <f>SUM(C11:C17)</f>
        <v>68094855</v>
      </c>
      <c r="D18" s="64">
        <f>SUM(D11:D17)</f>
        <v>71691120.63</v>
      </c>
      <c r="E18" s="65">
        <f t="shared" si="0"/>
        <v>105.28125895855128</v>
      </c>
      <c r="F18" s="66">
        <f>SUM(F11:F17)</f>
        <v>63931785</v>
      </c>
      <c r="G18" s="66">
        <f>SUM(G11:G17)</f>
        <v>51182607.67</v>
      </c>
      <c r="H18" s="67">
        <f t="shared" si="1"/>
        <v>80.05815521966109</v>
      </c>
      <c r="I18" s="66">
        <f>SUM(I11:I17)</f>
        <v>16969433</v>
      </c>
      <c r="J18" s="66">
        <f>SUM(J11:J17)</f>
        <v>13581416.540000001</v>
      </c>
      <c r="K18" s="67">
        <f t="shared" si="2"/>
        <v>80.03459243452625</v>
      </c>
      <c r="L18" s="66">
        <f>SUM(L11:L17)</f>
        <v>869348</v>
      </c>
      <c r="M18" s="66">
        <f>SUM(M11:M17)</f>
        <v>760171.07</v>
      </c>
      <c r="N18" s="67">
        <f>M18/L18*100</f>
        <v>87.44151594068198</v>
      </c>
      <c r="O18" s="66">
        <f>SUM(O11:O17)</f>
        <v>20371141</v>
      </c>
      <c r="P18" s="66">
        <f>SUM(P11:P17)</f>
        <v>17149973.32</v>
      </c>
      <c r="Q18" s="67">
        <f>P18/O18*100</f>
        <v>84.18759322317783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14556192</v>
      </c>
      <c r="V18" s="66">
        <f>SUM(V11:V17)</f>
        <v>11241140.200000001</v>
      </c>
      <c r="W18" s="67">
        <f t="shared" si="4"/>
        <v>77.22583076672801</v>
      </c>
      <c r="X18" s="66">
        <f>SUM(X11:X17)</f>
        <v>6285790</v>
      </c>
      <c r="Y18" s="66">
        <f>SUM(Y11:Y17)</f>
        <v>4844040.59</v>
      </c>
      <c r="Z18" s="68">
        <f>Y18/X18*100</f>
        <v>77.06335385051042</v>
      </c>
    </row>
    <row r="19" spans="1:26" ht="25.5">
      <c r="A19" s="18"/>
      <c r="B19" s="69" t="s">
        <v>25</v>
      </c>
      <c r="C19" s="70">
        <v>1081538</v>
      </c>
      <c r="D19" s="71">
        <v>1091909.33</v>
      </c>
      <c r="E19" s="72">
        <f t="shared" si="0"/>
        <v>100.95894272785608</v>
      </c>
      <c r="F19" s="73">
        <v>995668</v>
      </c>
      <c r="G19" s="73">
        <v>929136.38</v>
      </c>
      <c r="H19" s="74">
        <f t="shared" si="1"/>
        <v>93.31789110426368</v>
      </c>
      <c r="I19" s="75">
        <v>960208</v>
      </c>
      <c r="J19" s="75">
        <v>923676.38</v>
      </c>
      <c r="K19" s="74">
        <f t="shared" si="2"/>
        <v>96.1954472364321</v>
      </c>
      <c r="L19" s="73"/>
      <c r="M19" s="73"/>
      <c r="N19" s="73"/>
      <c r="O19" s="73"/>
      <c r="P19" s="73"/>
      <c r="Q19" s="74"/>
      <c r="R19" s="76"/>
      <c r="S19" s="76"/>
      <c r="T19" s="73"/>
      <c r="U19" s="77">
        <v>30000</v>
      </c>
      <c r="V19" s="77">
        <v>0</v>
      </c>
      <c r="W19" s="74"/>
      <c r="X19" s="76"/>
      <c r="Y19" s="76"/>
      <c r="Z19" s="78"/>
    </row>
    <row r="20" spans="1:26" ht="25.5">
      <c r="A20" s="18"/>
      <c r="B20" s="46" t="s">
        <v>26</v>
      </c>
      <c r="C20" s="79">
        <v>5131419</v>
      </c>
      <c r="D20" s="47">
        <v>5180026.28</v>
      </c>
      <c r="E20" s="48">
        <f t="shared" si="0"/>
        <v>100.94724831474491</v>
      </c>
      <c r="F20" s="49">
        <v>5102748</v>
      </c>
      <c r="G20" s="49">
        <v>4498576.16</v>
      </c>
      <c r="H20" s="50">
        <f t="shared" si="1"/>
        <v>88.1598730723132</v>
      </c>
      <c r="I20" s="75">
        <v>1415668</v>
      </c>
      <c r="J20" s="75">
        <v>1284908.35</v>
      </c>
      <c r="K20" s="50">
        <f t="shared" si="2"/>
        <v>90.7633957961895</v>
      </c>
      <c r="L20" s="49"/>
      <c r="M20" s="49"/>
      <c r="N20" s="49"/>
      <c r="O20" s="51">
        <v>2827828</v>
      </c>
      <c r="P20" s="51">
        <v>2487560.26</v>
      </c>
      <c r="Q20" s="50">
        <f>P20/O20*100</f>
        <v>87.96716985615815</v>
      </c>
      <c r="R20" s="53"/>
      <c r="S20" s="53"/>
      <c r="T20" s="49"/>
      <c r="U20" s="77">
        <v>136345</v>
      </c>
      <c r="V20" s="77">
        <v>133802.56</v>
      </c>
      <c r="W20" s="50">
        <f aca="true" t="shared" si="5" ref="W20:W27">V20/U20*100</f>
        <v>98.13528915618468</v>
      </c>
      <c r="X20" s="51">
        <v>672610</v>
      </c>
      <c r="Y20" s="51">
        <v>547487.24</v>
      </c>
      <c r="Z20" s="52">
        <f aca="true" t="shared" si="6" ref="Z20:Z29">Y20/X20*100</f>
        <v>81.39742793000401</v>
      </c>
    </row>
    <row r="21" spans="1:26" ht="25.5">
      <c r="A21" s="18"/>
      <c r="B21" s="46" t="s">
        <v>27</v>
      </c>
      <c r="C21" s="79">
        <v>1134267</v>
      </c>
      <c r="D21" s="47">
        <v>1172326.66</v>
      </c>
      <c r="E21" s="48">
        <f t="shared" si="0"/>
        <v>103.35544100286793</v>
      </c>
      <c r="F21" s="49">
        <v>1290085</v>
      </c>
      <c r="G21" s="49">
        <v>978424.12</v>
      </c>
      <c r="H21" s="50">
        <f t="shared" si="1"/>
        <v>75.84183367762589</v>
      </c>
      <c r="I21" s="75">
        <v>698374</v>
      </c>
      <c r="J21" s="75">
        <v>530985.53</v>
      </c>
      <c r="K21" s="50">
        <f t="shared" si="2"/>
        <v>76.03168646026342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97700</v>
      </c>
      <c r="V21" s="77">
        <v>85730.72</v>
      </c>
      <c r="W21" s="50">
        <f t="shared" si="5"/>
        <v>87.74894575230296</v>
      </c>
      <c r="X21" s="51">
        <v>486091</v>
      </c>
      <c r="Y21" s="51">
        <v>355647.87</v>
      </c>
      <c r="Z21" s="52">
        <f t="shared" si="6"/>
        <v>73.16487447823555</v>
      </c>
    </row>
    <row r="22" spans="1:26" ht="25.5">
      <c r="A22" s="18"/>
      <c r="B22" s="46" t="s">
        <v>28</v>
      </c>
      <c r="C22" s="79">
        <v>5125280</v>
      </c>
      <c r="D22" s="47">
        <v>5210198.47</v>
      </c>
      <c r="E22" s="48">
        <f t="shared" si="0"/>
        <v>101.65685523522616</v>
      </c>
      <c r="F22" s="49">
        <v>2010806</v>
      </c>
      <c r="G22" s="49">
        <v>1443639.97</v>
      </c>
      <c r="H22" s="50">
        <f t="shared" si="1"/>
        <v>71.79409500468967</v>
      </c>
      <c r="I22" s="75">
        <v>1097638</v>
      </c>
      <c r="J22" s="75">
        <v>933615.88</v>
      </c>
      <c r="K22" s="50">
        <f t="shared" si="2"/>
        <v>85.05681107979134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418621</v>
      </c>
      <c r="V22" s="77">
        <v>213087.48</v>
      </c>
      <c r="W22" s="50">
        <f t="shared" si="5"/>
        <v>50.90224331794153</v>
      </c>
      <c r="X22" s="51">
        <v>334502</v>
      </c>
      <c r="Y22" s="51">
        <v>211430.27</v>
      </c>
      <c r="Z22" s="52">
        <f t="shared" si="6"/>
        <v>63.20747559057942</v>
      </c>
    </row>
    <row r="23" spans="1:26" ht="27.75" customHeight="1">
      <c r="A23" s="18"/>
      <c r="B23" s="46" t="s">
        <v>29</v>
      </c>
      <c r="C23" s="79">
        <v>3698836</v>
      </c>
      <c r="D23" s="47">
        <v>3914987.56</v>
      </c>
      <c r="E23" s="48">
        <f t="shared" si="0"/>
        <v>105.84377247328621</v>
      </c>
      <c r="F23" s="49">
        <v>4062550</v>
      </c>
      <c r="G23" s="49">
        <v>3375882.13</v>
      </c>
      <c r="H23" s="50">
        <f t="shared" si="1"/>
        <v>83.09761430628546</v>
      </c>
      <c r="I23" s="75">
        <v>1564570</v>
      </c>
      <c r="J23" s="75">
        <v>1309983.79</v>
      </c>
      <c r="K23" s="50">
        <f t="shared" si="2"/>
        <v>83.72803965306763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1944351</v>
      </c>
      <c r="V23" s="77">
        <v>1604458.77</v>
      </c>
      <c r="W23" s="50">
        <f t="shared" si="5"/>
        <v>82.51898808394164</v>
      </c>
      <c r="X23" s="51">
        <v>433419</v>
      </c>
      <c r="Y23" s="51">
        <v>359389.17</v>
      </c>
      <c r="Z23" s="52">
        <f t="shared" si="6"/>
        <v>82.91956974659624</v>
      </c>
    </row>
    <row r="24" spans="1:30" ht="26.25" thickBot="1">
      <c r="A24" s="18"/>
      <c r="B24" s="46" t="s">
        <v>30</v>
      </c>
      <c r="C24" s="79">
        <v>1702242</v>
      </c>
      <c r="D24" s="47">
        <v>1832517.6</v>
      </c>
      <c r="E24" s="48">
        <f t="shared" si="0"/>
        <v>107.6531773978083</v>
      </c>
      <c r="F24" s="49">
        <v>1783829</v>
      </c>
      <c r="G24" s="49">
        <v>1492140.42</v>
      </c>
      <c r="H24" s="50">
        <f t="shared" si="1"/>
        <v>83.6481759182074</v>
      </c>
      <c r="I24" s="75">
        <v>1087353</v>
      </c>
      <c r="J24" s="75">
        <v>899838</v>
      </c>
      <c r="K24" s="50">
        <f t="shared" si="2"/>
        <v>82.75491031891208</v>
      </c>
      <c r="L24" s="49"/>
      <c r="M24" s="49"/>
      <c r="N24" s="49"/>
      <c r="O24" s="51"/>
      <c r="P24" s="51"/>
      <c r="Q24" s="50"/>
      <c r="R24" s="53"/>
      <c r="S24" s="53"/>
      <c r="T24" s="49"/>
      <c r="U24" s="77">
        <v>245310</v>
      </c>
      <c r="V24" s="77">
        <v>239387.95</v>
      </c>
      <c r="W24" s="50">
        <f t="shared" si="5"/>
        <v>97.58589132118544</v>
      </c>
      <c r="X24" s="51">
        <v>401706</v>
      </c>
      <c r="Y24" s="51">
        <v>305054.47</v>
      </c>
      <c r="Z24" s="52">
        <f t="shared" si="6"/>
        <v>75.93973453222007</v>
      </c>
      <c r="AD24" s="80"/>
    </row>
    <row r="25" spans="1:26" ht="26.25" hidden="1" thickBot="1">
      <c r="A25" s="37"/>
      <c r="B25" s="54" t="s">
        <v>31</v>
      </c>
      <c r="C25" s="81"/>
      <c r="D25" s="81"/>
      <c r="E25" s="56" t="e">
        <f t="shared" si="0"/>
        <v>#DIV/0!</v>
      </c>
      <c r="F25" s="82"/>
      <c r="G25" s="82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3" t="s">
        <v>32</v>
      </c>
      <c r="C26" s="84">
        <f>SUM(C19:C25)</f>
        <v>17873582</v>
      </c>
      <c r="D26" s="85">
        <f>SUM(D19:D25)</f>
        <v>18401965.900000002</v>
      </c>
      <c r="E26" s="65">
        <f t="shared" si="0"/>
        <v>102.9562283598218</v>
      </c>
      <c r="F26" s="85">
        <f>SUM(F19:F25)</f>
        <v>15245686</v>
      </c>
      <c r="G26" s="85">
        <f>SUM(G19:G25)</f>
        <v>12717799.18</v>
      </c>
      <c r="H26" s="67">
        <f t="shared" si="1"/>
        <v>83.4190024640413</v>
      </c>
      <c r="I26" s="66">
        <f>SUM(I19:I25)</f>
        <v>6823811</v>
      </c>
      <c r="J26" s="66">
        <f>SUM(J19:J25)</f>
        <v>5883007.93</v>
      </c>
      <c r="K26" s="67">
        <f t="shared" si="2"/>
        <v>86.21293775574968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2827828</v>
      </c>
      <c r="P26" s="66">
        <f>SUM(P19:P25)</f>
        <v>2487560.26</v>
      </c>
      <c r="Q26" s="67">
        <f>P26/O26*100</f>
        <v>87.96716985615815</v>
      </c>
      <c r="R26" s="66"/>
      <c r="S26" s="66"/>
      <c r="T26" s="66"/>
      <c r="U26" s="66">
        <f>SUM(U19:U25)</f>
        <v>2872327</v>
      </c>
      <c r="V26" s="66">
        <f>SUM(V19:V25)</f>
        <v>2276467.48</v>
      </c>
      <c r="W26" s="67">
        <f t="shared" si="5"/>
        <v>79.25516419265634</v>
      </c>
      <c r="X26" s="66">
        <f>SUM(X19:X25)</f>
        <v>2328328</v>
      </c>
      <c r="Y26" s="66">
        <f>SUM(Y19:Y25)</f>
        <v>1779009.0199999998</v>
      </c>
      <c r="Z26" s="68">
        <f t="shared" si="6"/>
        <v>76.40714796197099</v>
      </c>
    </row>
    <row r="27" spans="1:26" ht="22.5" customHeight="1" thickBot="1">
      <c r="A27" s="18"/>
      <c r="B27" s="86" t="s">
        <v>33</v>
      </c>
      <c r="C27" s="87">
        <f>C10+C18+C26</f>
        <v>135528056</v>
      </c>
      <c r="D27" s="88">
        <f>D10+D18+D26</f>
        <v>140549239.22</v>
      </c>
      <c r="E27" s="89">
        <f t="shared" si="0"/>
        <v>103.70490315304161</v>
      </c>
      <c r="F27" s="90">
        <f>F10+F18+F26</f>
        <v>121832318</v>
      </c>
      <c r="G27" s="91">
        <f>G10+G18+G26</f>
        <v>101869341.47</v>
      </c>
      <c r="H27" s="89">
        <f t="shared" si="1"/>
        <v>83.61438339373957</v>
      </c>
      <c r="I27" s="91">
        <f>I10+I18+I26</f>
        <v>29626390</v>
      </c>
      <c r="J27" s="91">
        <f>J10+J18+J26</f>
        <v>23910142.240000002</v>
      </c>
      <c r="K27" s="89">
        <f t="shared" si="2"/>
        <v>80.70555420353274</v>
      </c>
      <c r="L27" s="91">
        <f>L10+L18+L26</f>
        <v>869348</v>
      </c>
      <c r="M27" s="91">
        <f>M10+M18+M26</f>
        <v>760171.07</v>
      </c>
      <c r="N27" s="89">
        <f>N10+N18+N26</f>
        <v>87.44151594068198</v>
      </c>
      <c r="O27" s="91">
        <f>O10+O18+O26</f>
        <v>39610691</v>
      </c>
      <c r="P27" s="91">
        <f>P10+P18+P26</f>
        <v>34410361.20999999</v>
      </c>
      <c r="Q27" s="89">
        <f>P27/O27*100</f>
        <v>86.87139845654293</v>
      </c>
      <c r="R27" s="91"/>
      <c r="S27" s="91"/>
      <c r="T27" s="90"/>
      <c r="U27" s="91">
        <f>U10+U18+U26</f>
        <v>34819728</v>
      </c>
      <c r="V27" s="91">
        <f>V10+V18+V26</f>
        <v>29741326.580000002</v>
      </c>
      <c r="W27" s="89">
        <f t="shared" si="5"/>
        <v>85.4151605664467</v>
      </c>
      <c r="X27" s="91">
        <f>X10+X18+X26</f>
        <v>8614118</v>
      </c>
      <c r="Y27" s="91">
        <f>Y10+Y18+Y26</f>
        <v>6623049.609999999</v>
      </c>
      <c r="Z27" s="92">
        <f t="shared" si="6"/>
        <v>76.8859865862065</v>
      </c>
    </row>
    <row r="28" spans="1:26" ht="28.5" customHeight="1" thickBot="1">
      <c r="A28" s="62"/>
      <c r="B28" s="93" t="s">
        <v>34</v>
      </c>
      <c r="C28" s="93">
        <v>609453302.4</v>
      </c>
      <c r="D28" s="93">
        <v>589167367.78</v>
      </c>
      <c r="E28" s="94">
        <f t="shared" si="0"/>
        <v>96.6714538193304</v>
      </c>
      <c r="F28" s="95">
        <v>585346985.4</v>
      </c>
      <c r="G28" s="95">
        <v>517671380.84999985</v>
      </c>
      <c r="H28" s="94">
        <f t="shared" si="1"/>
        <v>88.43837822044071</v>
      </c>
      <c r="I28" s="96">
        <v>4483255</v>
      </c>
      <c r="J28" s="96">
        <v>4075314.56</v>
      </c>
      <c r="K28" s="94">
        <f t="shared" si="2"/>
        <v>90.90079774628033</v>
      </c>
      <c r="L28" s="97"/>
      <c r="M28" s="95"/>
      <c r="N28" s="94"/>
      <c r="O28" s="97">
        <v>173798756</v>
      </c>
      <c r="P28" s="96">
        <v>132700803.39000003</v>
      </c>
      <c r="Q28" s="94">
        <f>P28/O28*100</f>
        <v>76.35313764271133</v>
      </c>
      <c r="R28" s="97">
        <v>82680395</v>
      </c>
      <c r="S28" s="96">
        <v>77095725.04</v>
      </c>
      <c r="T28" s="94">
        <f>S28/R28*100</f>
        <v>93.24547256940416</v>
      </c>
      <c r="U28" s="97"/>
      <c r="V28" s="96"/>
      <c r="W28" s="94"/>
      <c r="X28" s="97">
        <v>11593327</v>
      </c>
      <c r="Y28" s="96">
        <v>9527566.969999997</v>
      </c>
      <c r="Z28" s="98">
        <f t="shared" si="6"/>
        <v>82.18147361840131</v>
      </c>
    </row>
    <row r="29" spans="1:26" ht="24.75" customHeight="1" thickBot="1">
      <c r="A29" s="37"/>
      <c r="B29" s="99" t="s">
        <v>35</v>
      </c>
      <c r="C29" s="100">
        <f>C27+C28</f>
        <v>744981358.4</v>
      </c>
      <c r="D29" s="101">
        <f>D27+D28</f>
        <v>729716607</v>
      </c>
      <c r="E29" s="102">
        <f t="shared" si="0"/>
        <v>97.95098880960134</v>
      </c>
      <c r="F29" s="100">
        <f>F27+F28</f>
        <v>707179303.4</v>
      </c>
      <c r="G29" s="100">
        <f>G27+G28</f>
        <v>619540722.3199998</v>
      </c>
      <c r="H29" s="102">
        <f t="shared" si="1"/>
        <v>87.60730402337165</v>
      </c>
      <c r="I29" s="103">
        <f>I27+I28</f>
        <v>34109645</v>
      </c>
      <c r="J29" s="103">
        <f>J27+J28</f>
        <v>27985456.8</v>
      </c>
      <c r="K29" s="104">
        <f t="shared" si="2"/>
        <v>82.04558212200685</v>
      </c>
      <c r="L29" s="105">
        <f>L27+L28</f>
        <v>869348</v>
      </c>
      <c r="M29" s="105">
        <f>M27+M28</f>
        <v>760171.07</v>
      </c>
      <c r="N29" s="104">
        <f>N27+N28</f>
        <v>87.44151594068198</v>
      </c>
      <c r="O29" s="105">
        <f>O27+O28</f>
        <v>213409447</v>
      </c>
      <c r="P29" s="105">
        <f>P27+P28</f>
        <v>167111164.60000002</v>
      </c>
      <c r="Q29" s="104">
        <f>P29/O29*100</f>
        <v>78.3054203781335</v>
      </c>
      <c r="R29" s="105">
        <f>R27+R28</f>
        <v>82680395</v>
      </c>
      <c r="S29" s="105">
        <f>S27+S28</f>
        <v>77095725.04</v>
      </c>
      <c r="T29" s="104">
        <f>S29/R29*100</f>
        <v>93.24547256940416</v>
      </c>
      <c r="U29" s="105">
        <f>U27+U28</f>
        <v>34819728</v>
      </c>
      <c r="V29" s="105">
        <f>V27+V28</f>
        <v>29741326.580000002</v>
      </c>
      <c r="W29" s="104">
        <f>V29/U29*100</f>
        <v>85.4151605664467</v>
      </c>
      <c r="X29" s="105">
        <f>X27+X28</f>
        <v>20207445</v>
      </c>
      <c r="Y29" s="105">
        <f>Y27+Y28</f>
        <v>16150616.579999996</v>
      </c>
      <c r="Z29" s="106">
        <f t="shared" si="6"/>
        <v>79.92409025485408</v>
      </c>
    </row>
    <row r="30" spans="6:39" ht="26.25" customHeight="1">
      <c r="F30" s="107"/>
      <c r="G30" s="107"/>
      <c r="H30" s="107"/>
      <c r="I30" s="108"/>
      <c r="J30" s="109"/>
      <c r="K30" s="108"/>
      <c r="L30" s="108"/>
      <c r="M30" s="108"/>
      <c r="N30" s="108"/>
      <c r="O30" s="108"/>
      <c r="P30" s="109"/>
      <c r="Q30" s="108"/>
      <c r="R30" s="108"/>
      <c r="S30" s="109"/>
      <c r="T30" s="108"/>
      <c r="U30" s="108"/>
      <c r="V30" s="108"/>
      <c r="W30" s="108"/>
      <c r="X30" s="108"/>
      <c r="Y30" s="109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2018-10-29T13:44:34Z</dcterms:created>
  <dcterms:modified xsi:type="dcterms:W3CDTF">2018-10-29T13:46:05Z</dcterms:modified>
  <cp:category/>
  <cp:version/>
  <cp:contentType/>
  <cp:contentStatus/>
</cp:coreProperties>
</file>