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<sst xmlns="http://schemas.openxmlformats.org/spreadsheetml/2006/main" count="54" uniqueCount="34">
  <si>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Інформація про надходження та використання коштів місцевих бюджетів Дергачівського району (станом на 30.04.2019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</si>
  <si>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</si>
  <si>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</si>
  <si>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</si>
  <si>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</si>
  <si>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</si>
  <si>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</si>
  <si>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</si>
  <si>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</si>
  <si>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</si>
  <si>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</si>
  <si>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січень-квітень</t>
  </si>
  <si>
    <t>надійшло за січень-квітень</t>
  </si>
  <si>
    <t>%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</si>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</sst>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58"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72" fontId="14" fillId="0" borderId="19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172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 wrapText="1"/>
    </xf>
    <xf numFmtId="172" fontId="14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vertical="center" wrapText="1"/>
      <protection/>
    </xf>
    <xf numFmtId="1" fontId="14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4" fillId="0" borderId="2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9"/>
  <sheetViews>
    <sheetView tabSelected="1" zoomScale="80" zoomScaleNormal="80" zoomScalePageLayoutView="0" workbookViewId="0" topLeftCell="A1">
      <pane xSplit="2" ySplit="9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3"/>
    </sheetView>
  </sheetViews>
  <sheetFormatPr defaultColWidth="9.140625" defaultRowHeight="5.2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43585</v>
      </c>
      <c r="C2" s="4"/>
      <c r="D2" s="4"/>
    </row>
    <row r="5" spans="2:26" ht="20.25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ht="13.5" thickBot="1"/>
    <row r="7" spans="1:26" ht="13.5" customHeight="1" thickBot="1">
      <c r="A7" s="5"/>
      <c r="B7" s="6"/>
      <c r="C7" s="84" t="s">
        <v>1</v>
      </c>
      <c r="D7" s="85"/>
      <c r="E7" s="86"/>
      <c r="F7" s="100" t="s">
        <v>2</v>
      </c>
      <c r="G7" s="101"/>
      <c r="H7" s="102"/>
      <c r="I7" s="91" t="s">
        <v>3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3"/>
    </row>
    <row r="8" spans="1:26" ht="27.75" customHeight="1" thickBot="1">
      <c r="A8" s="7"/>
      <c r="B8" s="89" t="s">
        <v>4</v>
      </c>
      <c r="C8" s="87"/>
      <c r="D8" s="87"/>
      <c r="E8" s="88"/>
      <c r="F8" s="103"/>
      <c r="G8" s="104"/>
      <c r="H8" s="105"/>
      <c r="I8" s="91" t="s">
        <v>5</v>
      </c>
      <c r="J8" s="92"/>
      <c r="K8" s="93"/>
      <c r="L8" s="91" t="s">
        <v>6</v>
      </c>
      <c r="M8" s="92"/>
      <c r="N8" s="93"/>
      <c r="O8" s="96" t="s">
        <v>7</v>
      </c>
      <c r="P8" s="97"/>
      <c r="Q8" s="97"/>
      <c r="R8" s="97" t="s">
        <v>8</v>
      </c>
      <c r="S8" s="97"/>
      <c r="T8" s="97"/>
      <c r="U8" s="99" t="s">
        <v>9</v>
      </c>
      <c r="V8" s="97"/>
      <c r="W8" s="97"/>
      <c r="X8" s="97" t="s">
        <v>10</v>
      </c>
      <c r="Y8" s="97"/>
      <c r="Z8" s="98"/>
    </row>
    <row r="9" spans="1:26" ht="87.75" customHeight="1">
      <c r="A9" s="7"/>
      <c r="B9" s="90"/>
      <c r="C9" s="8" t="s">
        <v>11</v>
      </c>
      <c r="D9" s="9" t="s">
        <v>12</v>
      </c>
      <c r="E9" s="9" t="s">
        <v>13</v>
      </c>
      <c r="F9" s="8" t="s">
        <v>11</v>
      </c>
      <c r="G9" s="9" t="s">
        <v>14</v>
      </c>
      <c r="H9" s="10" t="s">
        <v>13</v>
      </c>
      <c r="I9" s="8" t="s">
        <v>11</v>
      </c>
      <c r="J9" s="9" t="s">
        <v>14</v>
      </c>
      <c r="K9" s="11" t="s">
        <v>13</v>
      </c>
      <c r="L9" s="8" t="s">
        <v>11</v>
      </c>
      <c r="M9" s="9" t="s">
        <v>14</v>
      </c>
      <c r="N9" s="11" t="s">
        <v>13</v>
      </c>
      <c r="O9" s="8" t="s">
        <v>11</v>
      </c>
      <c r="P9" s="9" t="s">
        <v>14</v>
      </c>
      <c r="Q9" s="11" t="s">
        <v>13</v>
      </c>
      <c r="R9" s="8" t="s">
        <v>11</v>
      </c>
      <c r="S9" s="9" t="s">
        <v>14</v>
      </c>
      <c r="T9" s="11" t="s">
        <v>13</v>
      </c>
      <c r="U9" s="8" t="s">
        <v>11</v>
      </c>
      <c r="V9" s="9" t="s">
        <v>14</v>
      </c>
      <c r="W9" s="11" t="s">
        <v>13</v>
      </c>
      <c r="X9" s="8" t="s">
        <v>11</v>
      </c>
      <c r="Y9" s="9" t="s">
        <v>14</v>
      </c>
      <c r="Z9" s="12" t="s">
        <v>13</v>
      </c>
    </row>
    <row r="10" spans="1:26" ht="42.75" customHeight="1" thickBot="1">
      <c r="A10" s="13"/>
      <c r="B10" s="14" t="s">
        <v>15</v>
      </c>
      <c r="C10" s="15">
        <v>18037091</v>
      </c>
      <c r="D10" s="15">
        <v>19597155.310000002</v>
      </c>
      <c r="E10" s="16">
        <f aca="true" t="shared" si="0" ref="E10:E27">D10/C10*100</f>
        <v>108.64920130413492</v>
      </c>
      <c r="F10" s="17">
        <v>20160369</v>
      </c>
      <c r="G10" s="17">
        <v>15693015.050000003</v>
      </c>
      <c r="H10" s="18">
        <f aca="true" t="shared" si="1" ref="H10:H27">G10/F10*100</f>
        <v>77.84091179085067</v>
      </c>
      <c r="I10" s="17">
        <v>3041542</v>
      </c>
      <c r="J10" s="17">
        <v>2395671.56</v>
      </c>
      <c r="K10" s="18">
        <f aca="true" t="shared" si="2" ref="K10:K27">J10/I10*100</f>
        <v>78.76503299970871</v>
      </c>
      <c r="L10" s="17"/>
      <c r="M10" s="17"/>
      <c r="N10" s="17"/>
      <c r="O10" s="19">
        <v>7866774</v>
      </c>
      <c r="P10" s="19">
        <v>6670444.47</v>
      </c>
      <c r="Q10" s="18">
        <f>P10/O10*100</f>
        <v>84.79262871921833</v>
      </c>
      <c r="R10" s="20"/>
      <c r="S10" s="20"/>
      <c r="T10" s="17"/>
      <c r="U10" s="19">
        <v>7303645</v>
      </c>
      <c r="V10" s="19">
        <v>6024580.649999999</v>
      </c>
      <c r="W10" s="18">
        <f aca="true" t="shared" si="3" ref="W10:W17">V10/U10*100</f>
        <v>82.48731489550765</v>
      </c>
      <c r="X10" s="19"/>
      <c r="Y10" s="19"/>
      <c r="Z10" s="21"/>
    </row>
    <row r="11" spans="1:26" ht="38.25" customHeight="1">
      <c r="A11" s="7"/>
      <c r="B11" s="22" t="s">
        <v>16</v>
      </c>
      <c r="C11" s="23">
        <v>3719473</v>
      </c>
      <c r="D11" s="23">
        <v>3692804.01</v>
      </c>
      <c r="E11" s="24">
        <f t="shared" si="0"/>
        <v>99.28299009026279</v>
      </c>
      <c r="F11" s="25">
        <v>3719473</v>
      </c>
      <c r="G11" s="25">
        <v>2798141.78</v>
      </c>
      <c r="H11" s="26">
        <f t="shared" si="1"/>
        <v>75.22952256946077</v>
      </c>
      <c r="I11" s="25">
        <v>935742</v>
      </c>
      <c r="J11" s="25">
        <v>838586.66</v>
      </c>
      <c r="K11" s="26">
        <f t="shared" si="2"/>
        <v>89.61729408319815</v>
      </c>
      <c r="L11" s="27"/>
      <c r="M11" s="25"/>
      <c r="N11" s="25"/>
      <c r="O11" s="27">
        <v>1227234</v>
      </c>
      <c r="P11" s="27">
        <v>1042501.04</v>
      </c>
      <c r="Q11" s="26">
        <f>P11/O11*100</f>
        <v>84.94720974158147</v>
      </c>
      <c r="R11" s="25"/>
      <c r="S11" s="25"/>
      <c r="T11" s="25"/>
      <c r="U11" s="27">
        <v>952087</v>
      </c>
      <c r="V11" s="27">
        <v>390375</v>
      </c>
      <c r="W11" s="26">
        <f t="shared" si="3"/>
        <v>41.00203027664489</v>
      </c>
      <c r="X11" s="27">
        <v>505660</v>
      </c>
      <c r="Y11" s="27">
        <v>453373.4</v>
      </c>
      <c r="Z11" s="28">
        <f aca="true" t="shared" si="4" ref="Z11:Z17">Y11/X11*100</f>
        <v>89.65973183562078</v>
      </c>
    </row>
    <row r="12" spans="1:26" ht="25.5">
      <c r="A12" s="7"/>
      <c r="B12" s="22" t="s">
        <v>17</v>
      </c>
      <c r="C12" s="23">
        <v>3679736</v>
      </c>
      <c r="D12" s="23">
        <v>3803143.06</v>
      </c>
      <c r="E12" s="24">
        <f t="shared" si="0"/>
        <v>103.35369330843301</v>
      </c>
      <c r="F12" s="25">
        <v>3917483</v>
      </c>
      <c r="G12" s="25">
        <v>2695088.77</v>
      </c>
      <c r="H12" s="26">
        <f t="shared" si="1"/>
        <v>68.79643817216309</v>
      </c>
      <c r="I12" s="25">
        <v>1505159</v>
      </c>
      <c r="J12" s="25">
        <v>1187797.57</v>
      </c>
      <c r="K12" s="26">
        <f t="shared" si="2"/>
        <v>78.91508936929587</v>
      </c>
      <c r="L12" s="29"/>
      <c r="M12" s="29"/>
      <c r="N12" s="25"/>
      <c r="O12" s="27">
        <v>1120597</v>
      </c>
      <c r="P12" s="27">
        <v>937182.71</v>
      </c>
      <c r="Q12" s="26">
        <f>P12/O12*100</f>
        <v>83.63244859659628</v>
      </c>
      <c r="R12" s="29"/>
      <c r="S12" s="29"/>
      <c r="T12" s="25"/>
      <c r="U12" s="27">
        <v>498954</v>
      </c>
      <c r="V12" s="27">
        <v>209740.62</v>
      </c>
      <c r="W12" s="26">
        <f t="shared" si="3"/>
        <v>42.036063444726366</v>
      </c>
      <c r="X12" s="27">
        <v>393931</v>
      </c>
      <c r="Y12" s="27">
        <v>296909.03</v>
      </c>
      <c r="Z12" s="28">
        <f t="shared" si="4"/>
        <v>75.37082128596126</v>
      </c>
    </row>
    <row r="13" spans="1:26" ht="25.5">
      <c r="A13" s="7"/>
      <c r="B13" s="22" t="s">
        <v>18</v>
      </c>
      <c r="C13" s="23">
        <v>5219474</v>
      </c>
      <c r="D13" s="23">
        <v>5496674.16</v>
      </c>
      <c r="E13" s="24">
        <f t="shared" si="0"/>
        <v>105.31088305066756</v>
      </c>
      <c r="F13" s="25">
        <v>6954518</v>
      </c>
      <c r="G13" s="25">
        <v>5371482.119999999</v>
      </c>
      <c r="H13" s="26">
        <f t="shared" si="1"/>
        <v>77.23730271458064</v>
      </c>
      <c r="I13" s="25">
        <v>1948719</v>
      </c>
      <c r="J13" s="25">
        <v>1639105.58</v>
      </c>
      <c r="K13" s="26">
        <f t="shared" si="2"/>
        <v>84.1119514922367</v>
      </c>
      <c r="L13" s="29">
        <v>464056</v>
      </c>
      <c r="M13" s="29">
        <v>343299.91</v>
      </c>
      <c r="N13" s="26">
        <f>M13/L13*100</f>
        <v>73.9781211750306</v>
      </c>
      <c r="O13" s="27">
        <v>2549400</v>
      </c>
      <c r="P13" s="27">
        <v>2146784.96</v>
      </c>
      <c r="Q13" s="26">
        <f>P13/O13*100</f>
        <v>84.20745900996313</v>
      </c>
      <c r="R13" s="29"/>
      <c r="S13" s="29"/>
      <c r="T13" s="25"/>
      <c r="U13" s="27">
        <v>1031586</v>
      </c>
      <c r="V13" s="27">
        <v>737831.48</v>
      </c>
      <c r="W13" s="26">
        <f t="shared" si="3"/>
        <v>71.52399121352946</v>
      </c>
      <c r="X13" s="27">
        <v>539065</v>
      </c>
      <c r="Y13" s="27">
        <v>408044.19</v>
      </c>
      <c r="Z13" s="28">
        <f t="shared" si="4"/>
        <v>75.6948030385946</v>
      </c>
    </row>
    <row r="14" spans="1:26" ht="25.5">
      <c r="A14" s="7"/>
      <c r="B14" s="22" t="s">
        <v>19</v>
      </c>
      <c r="C14" s="23">
        <v>1439972</v>
      </c>
      <c r="D14" s="23">
        <v>1462366.9</v>
      </c>
      <c r="E14" s="24">
        <f t="shared" si="0"/>
        <v>101.55523162950391</v>
      </c>
      <c r="F14" s="25">
        <v>1537425</v>
      </c>
      <c r="G14" s="25">
        <v>1342838.33</v>
      </c>
      <c r="H14" s="26">
        <f t="shared" si="1"/>
        <v>87.34333902466787</v>
      </c>
      <c r="I14" s="25">
        <v>486321</v>
      </c>
      <c r="J14" s="25">
        <v>455544.86</v>
      </c>
      <c r="K14" s="26">
        <f t="shared" si="2"/>
        <v>93.67164074757207</v>
      </c>
      <c r="L14" s="25"/>
      <c r="M14" s="25"/>
      <c r="N14" s="25"/>
      <c r="O14" s="27">
        <v>803565</v>
      </c>
      <c r="P14" s="27">
        <v>717900.13</v>
      </c>
      <c r="Q14" s="26">
        <f>P14/O14*100</f>
        <v>89.33939755962493</v>
      </c>
      <c r="R14" s="29"/>
      <c r="S14" s="29"/>
      <c r="T14" s="25"/>
      <c r="U14" s="27">
        <v>53643</v>
      </c>
      <c r="V14" s="27">
        <v>29859.8</v>
      </c>
      <c r="W14" s="26">
        <f t="shared" si="3"/>
        <v>55.66392632775945</v>
      </c>
      <c r="X14" s="27">
        <v>161963</v>
      </c>
      <c r="Y14" s="27">
        <v>139533.54</v>
      </c>
      <c r="Z14" s="28">
        <f t="shared" si="4"/>
        <v>86.15149139000884</v>
      </c>
    </row>
    <row r="15" spans="1:26" ht="25.5">
      <c r="A15" s="7"/>
      <c r="B15" s="22" t="s">
        <v>20</v>
      </c>
      <c r="C15" s="23">
        <v>1686561</v>
      </c>
      <c r="D15" s="23">
        <v>1775757.07</v>
      </c>
      <c r="E15" s="24">
        <f t="shared" si="0"/>
        <v>105.28863586908508</v>
      </c>
      <c r="F15" s="25">
        <v>2675271</v>
      </c>
      <c r="G15" s="25">
        <v>1187643.59</v>
      </c>
      <c r="H15" s="26">
        <f t="shared" si="1"/>
        <v>44.393393790759895</v>
      </c>
      <c r="I15" s="25">
        <v>665344</v>
      </c>
      <c r="J15" s="25">
        <v>592640.04</v>
      </c>
      <c r="K15" s="26">
        <f t="shared" si="2"/>
        <v>89.0727262889573</v>
      </c>
      <c r="L15" s="25"/>
      <c r="M15" s="25"/>
      <c r="N15" s="25"/>
      <c r="O15" s="27"/>
      <c r="P15" s="27"/>
      <c r="Q15" s="26"/>
      <c r="R15" s="29"/>
      <c r="S15" s="29"/>
      <c r="T15" s="25"/>
      <c r="U15" s="27">
        <v>1383167</v>
      </c>
      <c r="V15" s="27">
        <v>265674.39</v>
      </c>
      <c r="W15" s="26">
        <f t="shared" si="3"/>
        <v>19.207687141176734</v>
      </c>
      <c r="X15" s="27">
        <v>136360</v>
      </c>
      <c r="Y15" s="27">
        <v>109804.65</v>
      </c>
      <c r="Z15" s="28">
        <f t="shared" si="4"/>
        <v>80.52555734819595</v>
      </c>
    </row>
    <row r="16" spans="1:26" ht="26.25" thickBot="1">
      <c r="A16" s="13"/>
      <c r="B16" s="30" t="s">
        <v>21</v>
      </c>
      <c r="C16" s="31">
        <v>12304541</v>
      </c>
      <c r="D16" s="31">
        <v>13936016.14</v>
      </c>
      <c r="E16" s="32">
        <f t="shared" si="0"/>
        <v>113.25913042997703</v>
      </c>
      <c r="F16" s="33">
        <v>11614692</v>
      </c>
      <c r="G16" s="33">
        <v>9255921.499999998</v>
      </c>
      <c r="H16" s="32">
        <f t="shared" si="1"/>
        <v>79.69149332586692</v>
      </c>
      <c r="I16" s="33">
        <v>2663047</v>
      </c>
      <c r="J16" s="33">
        <v>2367909.62</v>
      </c>
      <c r="K16" s="32">
        <f t="shared" si="2"/>
        <v>88.91730487670702</v>
      </c>
      <c r="L16" s="34"/>
      <c r="M16" s="34"/>
      <c r="N16" s="34"/>
      <c r="O16" s="35">
        <v>3863750</v>
      </c>
      <c r="P16" s="35">
        <v>3419152.48</v>
      </c>
      <c r="Q16" s="32">
        <f>P16/O16*100</f>
        <v>88.49310850857329</v>
      </c>
      <c r="R16" s="36"/>
      <c r="S16" s="36"/>
      <c r="T16" s="34"/>
      <c r="U16" s="35">
        <v>2138615</v>
      </c>
      <c r="V16" s="35">
        <v>1577746.08</v>
      </c>
      <c r="W16" s="32">
        <f t="shared" si="3"/>
        <v>73.77419872207012</v>
      </c>
      <c r="X16" s="35">
        <v>1046441</v>
      </c>
      <c r="Y16" s="35">
        <v>806121.87</v>
      </c>
      <c r="Z16" s="37">
        <f t="shared" si="4"/>
        <v>77.03462211438581</v>
      </c>
    </row>
    <row r="17" spans="1:26" ht="26.25" thickBot="1">
      <c r="A17" s="38"/>
      <c r="B17" s="39" t="s">
        <v>22</v>
      </c>
      <c r="C17" s="40">
        <f>SUM(C11:C16)</f>
        <v>28049757</v>
      </c>
      <c r="D17" s="40">
        <f>SUM(D11:D16)</f>
        <v>30166761.340000004</v>
      </c>
      <c r="E17" s="41">
        <f t="shared" si="0"/>
        <v>107.54731793220171</v>
      </c>
      <c r="F17" s="42">
        <f>SUM(F11:F16)</f>
        <v>30418862</v>
      </c>
      <c r="G17" s="42">
        <f>SUM(G11:G16)</f>
        <v>22651116.089999996</v>
      </c>
      <c r="H17" s="43">
        <f t="shared" si="1"/>
        <v>74.46404829345686</v>
      </c>
      <c r="I17" s="42">
        <f>SUM(I11:I16)</f>
        <v>8204332</v>
      </c>
      <c r="J17" s="42">
        <f>SUM(J11:J16)</f>
        <v>7081584.33</v>
      </c>
      <c r="K17" s="43">
        <f t="shared" si="2"/>
        <v>86.3151848316231</v>
      </c>
      <c r="L17" s="42">
        <f>SUM(L11:L16)</f>
        <v>464056</v>
      </c>
      <c r="M17" s="42">
        <f>SUM(M11:M16)</f>
        <v>343299.91</v>
      </c>
      <c r="N17" s="43">
        <f>M17/L17*100</f>
        <v>73.9781211750306</v>
      </c>
      <c r="O17" s="42">
        <f>SUM(O11:O16)</f>
        <v>9564546</v>
      </c>
      <c r="P17" s="42">
        <f>SUM(P11:P16)</f>
        <v>8263521.32</v>
      </c>
      <c r="Q17" s="43">
        <f>P17/O17*100</f>
        <v>86.39742356824883</v>
      </c>
      <c r="R17" s="42">
        <f>SUM(R11:R16)</f>
        <v>0</v>
      </c>
      <c r="S17" s="42">
        <f>SUM(S11:S16)</f>
        <v>0</v>
      </c>
      <c r="T17" s="42">
        <f>SUM(T11:T16)</f>
        <v>0</v>
      </c>
      <c r="U17" s="42">
        <f>SUM(U11:U16)</f>
        <v>6058052</v>
      </c>
      <c r="V17" s="42">
        <f>SUM(V11:V16)</f>
        <v>3211227.37</v>
      </c>
      <c r="W17" s="43">
        <f t="shared" si="3"/>
        <v>53.0075900636046</v>
      </c>
      <c r="X17" s="42">
        <f>SUM(X11:X16)</f>
        <v>2783420</v>
      </c>
      <c r="Y17" s="42">
        <f>SUM(Y11:Y16)</f>
        <v>2213786.68</v>
      </c>
      <c r="Z17" s="44">
        <f t="shared" si="4"/>
        <v>79.5347694562804</v>
      </c>
    </row>
    <row r="18" spans="1:26" ht="25.5">
      <c r="A18" s="7"/>
      <c r="B18" s="45" t="s">
        <v>23</v>
      </c>
      <c r="C18" s="46">
        <v>432141</v>
      </c>
      <c r="D18" s="47">
        <v>792390.35</v>
      </c>
      <c r="E18" s="48">
        <f t="shared" si="0"/>
        <v>183.3638442082561</v>
      </c>
      <c r="F18" s="49">
        <v>535970</v>
      </c>
      <c r="G18" s="49">
        <v>465218.87</v>
      </c>
      <c r="H18" s="50">
        <f t="shared" si="1"/>
        <v>86.7994234751945</v>
      </c>
      <c r="I18" s="51">
        <v>488237</v>
      </c>
      <c r="J18" s="51">
        <v>429735.09</v>
      </c>
      <c r="K18" s="50">
        <f t="shared" si="2"/>
        <v>88.01772295012464</v>
      </c>
      <c r="L18" s="49"/>
      <c r="M18" s="49"/>
      <c r="N18" s="49"/>
      <c r="O18" s="49"/>
      <c r="P18" s="49"/>
      <c r="Q18" s="50"/>
      <c r="R18" s="52"/>
      <c r="S18" s="52"/>
      <c r="T18" s="49"/>
      <c r="U18" s="53">
        <v>47333</v>
      </c>
      <c r="V18" s="53">
        <v>35483.78</v>
      </c>
      <c r="W18" s="50"/>
      <c r="X18" s="52"/>
      <c r="Y18" s="52"/>
      <c r="Z18" s="54"/>
    </row>
    <row r="19" spans="1:26" ht="25.5">
      <c r="A19" s="7"/>
      <c r="B19" s="22" t="s">
        <v>24</v>
      </c>
      <c r="C19" s="55">
        <v>2423306</v>
      </c>
      <c r="D19" s="23">
        <v>2453253.15</v>
      </c>
      <c r="E19" s="24">
        <f t="shared" si="0"/>
        <v>101.23579729510017</v>
      </c>
      <c r="F19" s="25">
        <v>2441444</v>
      </c>
      <c r="G19" s="25">
        <v>2221696.23</v>
      </c>
      <c r="H19" s="26">
        <f t="shared" si="1"/>
        <v>90.9992705136796</v>
      </c>
      <c r="I19" s="51">
        <v>663707</v>
      </c>
      <c r="J19" s="51">
        <v>636149.5</v>
      </c>
      <c r="K19" s="26">
        <f t="shared" si="2"/>
        <v>95.8479419382348</v>
      </c>
      <c r="L19" s="25"/>
      <c r="M19" s="25"/>
      <c r="N19" s="25"/>
      <c r="O19" s="27">
        <v>1355246</v>
      </c>
      <c r="P19" s="27">
        <v>1258886.57</v>
      </c>
      <c r="Q19" s="26">
        <f>P19/O19*100</f>
        <v>92.88989379050004</v>
      </c>
      <c r="R19" s="29"/>
      <c r="S19" s="29"/>
      <c r="T19" s="25"/>
      <c r="U19" s="53">
        <v>59000</v>
      </c>
      <c r="V19" s="53">
        <v>49491.09</v>
      </c>
      <c r="W19" s="26">
        <f aca="true" t="shared" si="5" ref="W19:W25">V19/U19*100</f>
        <v>83.88320338983051</v>
      </c>
      <c r="X19" s="27">
        <v>352907</v>
      </c>
      <c r="Y19" s="27">
        <v>277169.07</v>
      </c>
      <c r="Z19" s="28">
        <f aca="true" t="shared" si="6" ref="Z19:Z27">Y19/X19*100</f>
        <v>78.5388416778358</v>
      </c>
    </row>
    <row r="20" spans="1:26" ht="25.5">
      <c r="A20" s="7"/>
      <c r="B20" s="22" t="s">
        <v>25</v>
      </c>
      <c r="C20" s="55">
        <v>603730</v>
      </c>
      <c r="D20" s="23">
        <v>850794.78</v>
      </c>
      <c r="E20" s="24">
        <f t="shared" si="0"/>
        <v>140.92305832077255</v>
      </c>
      <c r="F20" s="25">
        <v>658138</v>
      </c>
      <c r="G20" s="25">
        <v>381783.52</v>
      </c>
      <c r="H20" s="26">
        <f t="shared" si="1"/>
        <v>58.00964539351929</v>
      </c>
      <c r="I20" s="51">
        <v>366390</v>
      </c>
      <c r="J20" s="51">
        <v>219915.28</v>
      </c>
      <c r="K20" s="26">
        <f t="shared" si="2"/>
        <v>60.022184011572364</v>
      </c>
      <c r="L20" s="25"/>
      <c r="M20" s="25"/>
      <c r="N20" s="25"/>
      <c r="O20" s="27"/>
      <c r="P20" s="27"/>
      <c r="Q20" s="26"/>
      <c r="R20" s="29"/>
      <c r="S20" s="29"/>
      <c r="T20" s="25"/>
      <c r="U20" s="53">
        <v>55100</v>
      </c>
      <c r="V20" s="53">
        <v>5599.23</v>
      </c>
      <c r="W20" s="26">
        <f t="shared" si="5"/>
        <v>10.161941923774954</v>
      </c>
      <c r="X20" s="27">
        <v>236248</v>
      </c>
      <c r="Y20" s="27">
        <v>156269.01</v>
      </c>
      <c r="Z20" s="28">
        <f t="shared" si="6"/>
        <v>66.14617266601199</v>
      </c>
    </row>
    <row r="21" spans="1:26" ht="25.5">
      <c r="A21" s="7"/>
      <c r="B21" s="22" t="s">
        <v>26</v>
      </c>
      <c r="C21" s="55">
        <v>904220</v>
      </c>
      <c r="D21" s="23">
        <v>973880.16</v>
      </c>
      <c r="E21" s="24">
        <f t="shared" si="0"/>
        <v>107.70389506978391</v>
      </c>
      <c r="F21" s="25">
        <v>1175420</v>
      </c>
      <c r="G21" s="25">
        <v>914511.73</v>
      </c>
      <c r="H21" s="26">
        <f t="shared" si="1"/>
        <v>77.80297510677035</v>
      </c>
      <c r="I21" s="51">
        <v>577961</v>
      </c>
      <c r="J21" s="51">
        <v>472156.73</v>
      </c>
      <c r="K21" s="26">
        <f t="shared" si="2"/>
        <v>81.69352776398408</v>
      </c>
      <c r="L21" s="25"/>
      <c r="M21" s="25"/>
      <c r="N21" s="25"/>
      <c r="O21" s="27"/>
      <c r="P21" s="27"/>
      <c r="Q21" s="26"/>
      <c r="R21" s="29"/>
      <c r="S21" s="29"/>
      <c r="T21" s="25"/>
      <c r="U21" s="53">
        <v>392714</v>
      </c>
      <c r="V21" s="53">
        <v>281830.4</v>
      </c>
      <c r="W21" s="26">
        <f t="shared" si="5"/>
        <v>71.76479575467134</v>
      </c>
      <c r="X21" s="27">
        <v>163145</v>
      </c>
      <c r="Y21" s="27">
        <v>135201.15</v>
      </c>
      <c r="Z21" s="28">
        <f t="shared" si="6"/>
        <v>82.87177051089522</v>
      </c>
    </row>
    <row r="22" spans="1:26" ht="27.75" customHeight="1">
      <c r="A22" s="7"/>
      <c r="B22" s="22" t="s">
        <v>27</v>
      </c>
      <c r="C22" s="55">
        <v>1236732</v>
      </c>
      <c r="D22" s="23">
        <v>1632677.84</v>
      </c>
      <c r="E22" s="24">
        <f t="shared" si="0"/>
        <v>132.01549244298684</v>
      </c>
      <c r="F22" s="25">
        <v>1389644</v>
      </c>
      <c r="G22" s="25">
        <v>1063281.73</v>
      </c>
      <c r="H22" s="26">
        <f t="shared" si="1"/>
        <v>76.51468505602874</v>
      </c>
      <c r="I22" s="51">
        <v>669079</v>
      </c>
      <c r="J22" s="51">
        <v>588653.74</v>
      </c>
      <c r="K22" s="26">
        <f t="shared" si="2"/>
        <v>87.97970643227481</v>
      </c>
      <c r="L22" s="25"/>
      <c r="M22" s="25"/>
      <c r="N22" s="25"/>
      <c r="O22" s="27"/>
      <c r="P22" s="27"/>
      <c r="Q22" s="26"/>
      <c r="R22" s="29"/>
      <c r="S22" s="29"/>
      <c r="T22" s="25"/>
      <c r="U22" s="53">
        <v>436113</v>
      </c>
      <c r="V22" s="53">
        <v>278443.87</v>
      </c>
      <c r="W22" s="26">
        <f t="shared" si="5"/>
        <v>63.84672550462839</v>
      </c>
      <c r="X22" s="27">
        <v>227924</v>
      </c>
      <c r="Y22" s="27">
        <v>151262.03</v>
      </c>
      <c r="Z22" s="28">
        <f t="shared" si="6"/>
        <v>66.36511731980835</v>
      </c>
    </row>
    <row r="23" spans="1:30" ht="26.25" thickBot="1">
      <c r="A23" s="7"/>
      <c r="B23" s="22" t="s">
        <v>28</v>
      </c>
      <c r="C23" s="55">
        <v>896125</v>
      </c>
      <c r="D23" s="23">
        <v>817837.14</v>
      </c>
      <c r="E23" s="24">
        <f t="shared" si="0"/>
        <v>91.26373441205189</v>
      </c>
      <c r="F23" s="25">
        <v>951776</v>
      </c>
      <c r="G23" s="25">
        <v>621484.75</v>
      </c>
      <c r="H23" s="26">
        <f t="shared" si="1"/>
        <v>65.29737564300844</v>
      </c>
      <c r="I23" s="51">
        <v>451036</v>
      </c>
      <c r="J23" s="51">
        <v>377297.4</v>
      </c>
      <c r="K23" s="26">
        <f t="shared" si="2"/>
        <v>83.65128282443088</v>
      </c>
      <c r="L23" s="25"/>
      <c r="M23" s="25"/>
      <c r="N23" s="25"/>
      <c r="O23" s="27"/>
      <c r="P23" s="27"/>
      <c r="Q23" s="26"/>
      <c r="R23" s="29"/>
      <c r="S23" s="29"/>
      <c r="T23" s="25"/>
      <c r="U23" s="53">
        <v>113370</v>
      </c>
      <c r="V23" s="53">
        <v>74984.45</v>
      </c>
      <c r="W23" s="26">
        <f t="shared" si="5"/>
        <v>66.14135132751169</v>
      </c>
      <c r="X23" s="27">
        <v>187370</v>
      </c>
      <c r="Y23" s="27">
        <v>169202.9</v>
      </c>
      <c r="Z23" s="28">
        <f t="shared" si="6"/>
        <v>90.30415754923413</v>
      </c>
      <c r="AD23" s="56"/>
    </row>
    <row r="24" spans="1:26" ht="37.5" customHeight="1" thickBot="1">
      <c r="A24" s="7"/>
      <c r="B24" s="57" t="s">
        <v>29</v>
      </c>
      <c r="C24" s="58">
        <f>SUM(C18:C23)</f>
        <v>6496254</v>
      </c>
      <c r="D24" s="59">
        <f>SUM(D18:D23)</f>
        <v>7520833.42</v>
      </c>
      <c r="E24" s="41">
        <f t="shared" si="0"/>
        <v>115.77184974602287</v>
      </c>
      <c r="F24" s="59">
        <f>SUM(F18:F23)</f>
        <v>7152392</v>
      </c>
      <c r="G24" s="59">
        <f>SUM(G18:G23)</f>
        <v>5667976.83</v>
      </c>
      <c r="H24" s="43">
        <f t="shared" si="1"/>
        <v>79.24589186386875</v>
      </c>
      <c r="I24" s="42">
        <f>SUM(I18:I23)</f>
        <v>3216410</v>
      </c>
      <c r="J24" s="42">
        <f>SUM(J18:J23)</f>
        <v>2723907.7399999998</v>
      </c>
      <c r="K24" s="43">
        <f t="shared" si="2"/>
        <v>84.68782711159335</v>
      </c>
      <c r="L24" s="42">
        <f>SUM(L18:L23)</f>
        <v>0</v>
      </c>
      <c r="M24" s="42">
        <f>SUM(M18:M23)</f>
        <v>0</v>
      </c>
      <c r="N24" s="42">
        <f>SUM(N18:N23)</f>
        <v>0</v>
      </c>
      <c r="O24" s="42">
        <f>SUM(O18:O23)</f>
        <v>1355246</v>
      </c>
      <c r="P24" s="42">
        <f>SUM(P18:P23)</f>
        <v>1258886.57</v>
      </c>
      <c r="Q24" s="43">
        <f>P24/O24*100</f>
        <v>92.88989379050004</v>
      </c>
      <c r="R24" s="42"/>
      <c r="S24" s="42"/>
      <c r="T24" s="42"/>
      <c r="U24" s="42">
        <f>SUM(U18:U23)</f>
        <v>1103630</v>
      </c>
      <c r="V24" s="42">
        <f>SUM(V18:V23)</f>
        <v>725832.82</v>
      </c>
      <c r="W24" s="43">
        <f t="shared" si="5"/>
        <v>65.76776818317734</v>
      </c>
      <c r="X24" s="42">
        <f>SUM(X18:X23)</f>
        <v>1167594</v>
      </c>
      <c r="Y24" s="42">
        <f>SUM(Y18:Y23)</f>
        <v>889104.16</v>
      </c>
      <c r="Z24" s="44">
        <f t="shared" si="6"/>
        <v>76.14840089962779</v>
      </c>
    </row>
    <row r="25" spans="1:26" ht="22.5" customHeight="1" thickBot="1">
      <c r="A25" s="7"/>
      <c r="B25" s="60" t="s">
        <v>30</v>
      </c>
      <c r="C25" s="61">
        <f>C10+C17+C24</f>
        <v>52583102</v>
      </c>
      <c r="D25" s="62">
        <f>D10+D17+D24</f>
        <v>57284750.07000001</v>
      </c>
      <c r="E25" s="63">
        <f t="shared" si="0"/>
        <v>108.941366886267</v>
      </c>
      <c r="F25" s="64">
        <f>F10+F17+F24</f>
        <v>57731623</v>
      </c>
      <c r="G25" s="65">
        <f>G10+G17+G24</f>
        <v>44012107.97</v>
      </c>
      <c r="H25" s="63">
        <f t="shared" si="1"/>
        <v>76.23570182670943</v>
      </c>
      <c r="I25" s="65">
        <f>I10+I17+I24</f>
        <v>14462284</v>
      </c>
      <c r="J25" s="65">
        <f>J10+J17+J24</f>
        <v>12201163.63</v>
      </c>
      <c r="K25" s="63">
        <f t="shared" si="2"/>
        <v>84.36539919973913</v>
      </c>
      <c r="L25" s="65">
        <f>L10+L17+L24</f>
        <v>464056</v>
      </c>
      <c r="M25" s="65">
        <f>M10+M17+M24</f>
        <v>343299.91</v>
      </c>
      <c r="N25" s="63">
        <f>N10+N17+N24</f>
        <v>73.9781211750306</v>
      </c>
      <c r="O25" s="65">
        <f>O10+O17+O24</f>
        <v>18786566</v>
      </c>
      <c r="P25" s="65">
        <f>P10+P17+P24</f>
        <v>16192852.36</v>
      </c>
      <c r="Q25" s="63">
        <f>P25/O25*100</f>
        <v>86.19378528252581</v>
      </c>
      <c r="R25" s="65"/>
      <c r="S25" s="65"/>
      <c r="T25" s="64"/>
      <c r="U25" s="65">
        <f>U10+U17+U24</f>
        <v>14465327</v>
      </c>
      <c r="V25" s="65">
        <f>V10+V17+V24</f>
        <v>9961640.84</v>
      </c>
      <c r="W25" s="63">
        <f t="shared" si="5"/>
        <v>68.86564569193631</v>
      </c>
      <c r="X25" s="65">
        <f>X10+X17+X24</f>
        <v>3951014</v>
      </c>
      <c r="Y25" s="65">
        <f>Y10+Y17+Y24</f>
        <v>3102890.8400000003</v>
      </c>
      <c r="Z25" s="66">
        <f t="shared" si="6"/>
        <v>78.5340380975618</v>
      </c>
    </row>
    <row r="26" spans="1:26" ht="28.5" customHeight="1" thickBot="1">
      <c r="A26" s="38"/>
      <c r="B26" s="67" t="s">
        <v>31</v>
      </c>
      <c r="C26" s="67">
        <v>244182448</v>
      </c>
      <c r="D26" s="67">
        <v>243867400.43</v>
      </c>
      <c r="E26" s="68">
        <f t="shared" si="0"/>
        <v>99.87097861759499</v>
      </c>
      <c r="F26" s="69">
        <v>260318036.00000006</v>
      </c>
      <c r="G26" s="69">
        <v>234928136.02</v>
      </c>
      <c r="H26" s="68">
        <f t="shared" si="1"/>
        <v>90.24658438188277</v>
      </c>
      <c r="I26" s="70">
        <v>2156040</v>
      </c>
      <c r="J26" s="70">
        <v>1767430.09</v>
      </c>
      <c r="K26" s="68">
        <f t="shared" si="2"/>
        <v>81.97575601565833</v>
      </c>
      <c r="L26" s="71"/>
      <c r="M26" s="69"/>
      <c r="N26" s="68"/>
      <c r="O26" s="71">
        <v>85536383</v>
      </c>
      <c r="P26" s="70">
        <v>72285436.71000001</v>
      </c>
      <c r="Q26" s="68">
        <f>P26/O26*100</f>
        <v>84.50840937475694</v>
      </c>
      <c r="R26" s="71">
        <v>27707701</v>
      </c>
      <c r="S26" s="70">
        <v>23188203.319999997</v>
      </c>
      <c r="T26" s="68">
        <f>S26/R26*100</f>
        <v>83.68865868734471</v>
      </c>
      <c r="U26" s="71"/>
      <c r="V26" s="70"/>
      <c r="W26" s="26"/>
      <c r="X26" s="71">
        <v>5396537</v>
      </c>
      <c r="Y26" s="70">
        <v>4445237.71</v>
      </c>
      <c r="Z26" s="72">
        <f t="shared" si="6"/>
        <v>82.37204173713624</v>
      </c>
    </row>
    <row r="27" spans="1:26" ht="24.75" customHeight="1" thickBot="1">
      <c r="A27" s="13"/>
      <c r="B27" s="73" t="s">
        <v>32</v>
      </c>
      <c r="C27" s="74">
        <f>C25+C26</f>
        <v>296765550</v>
      </c>
      <c r="D27" s="75">
        <f>D25+D26</f>
        <v>301152150.5</v>
      </c>
      <c r="E27" s="76">
        <f t="shared" si="0"/>
        <v>101.47813669747043</v>
      </c>
      <c r="F27" s="74">
        <f>F25+F26</f>
        <v>318049659.00000006</v>
      </c>
      <c r="G27" s="74">
        <f>G25+G26</f>
        <v>278940243.99</v>
      </c>
      <c r="H27" s="76">
        <f t="shared" si="1"/>
        <v>87.70336206837435</v>
      </c>
      <c r="I27" s="77">
        <f>I25+I26</f>
        <v>16618324</v>
      </c>
      <c r="J27" s="77">
        <f>J25+J26</f>
        <v>13968593.72</v>
      </c>
      <c r="K27" s="78">
        <f t="shared" si="2"/>
        <v>84.0553699639025</v>
      </c>
      <c r="L27" s="79">
        <f>L25+L26</f>
        <v>464056</v>
      </c>
      <c r="M27" s="79">
        <f>M25+M26</f>
        <v>343299.91</v>
      </c>
      <c r="N27" s="78">
        <f>N25+N26</f>
        <v>73.9781211750306</v>
      </c>
      <c r="O27" s="79">
        <f>O25+O26</f>
        <v>104322949</v>
      </c>
      <c r="P27" s="79">
        <f>P25+P26</f>
        <v>88478289.07000001</v>
      </c>
      <c r="Q27" s="78">
        <f>P27/O27*100</f>
        <v>84.81191331161469</v>
      </c>
      <c r="R27" s="79">
        <f>R25+R26</f>
        <v>27707701</v>
      </c>
      <c r="S27" s="79">
        <f>S25+S26</f>
        <v>23188203.319999997</v>
      </c>
      <c r="T27" s="78">
        <f>S27/R27*100</f>
        <v>83.68865868734471</v>
      </c>
      <c r="U27" s="79">
        <f>U25+U26</f>
        <v>14465327</v>
      </c>
      <c r="V27" s="79">
        <f>V25+V26</f>
        <v>9961640.84</v>
      </c>
      <c r="W27" s="78">
        <f>V27/U27*100</f>
        <v>68.86564569193631</v>
      </c>
      <c r="X27" s="79">
        <f>X25+X26</f>
        <v>9347551</v>
      </c>
      <c r="Y27" s="79">
        <f>Y25+Y26</f>
        <v>7548128.550000001</v>
      </c>
      <c r="Z27" s="80">
        <f t="shared" si="6"/>
        <v>80.74979799521822</v>
      </c>
    </row>
    <row r="28" spans="6:39" ht="29.25" customHeight="1">
      <c r="F28" s="81"/>
      <c r="G28" s="81"/>
      <c r="H28" s="81"/>
      <c r="I28" s="82"/>
      <c r="J28" s="83"/>
      <c r="K28" s="82"/>
      <c r="L28" s="82"/>
      <c r="M28" s="82"/>
      <c r="N28" s="82"/>
      <c r="O28" s="82"/>
      <c r="P28" s="83"/>
      <c r="Q28" s="82"/>
      <c r="R28" s="82"/>
      <c r="S28" s="83"/>
      <c r="T28" s="82"/>
      <c r="U28" s="82"/>
      <c r="V28" s="82"/>
      <c r="W28" s="82"/>
      <c r="X28" s="82"/>
      <c r="Y28" s="83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ht="12.75">
      <c r="A29" s="1" t="s">
        <v>33</v>
      </c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2019-05-02T13:13:51Z</cp:lastPrinted>
  <dcterms:created xsi:type="dcterms:W3CDTF">2019-05-02T13:13:18Z</dcterms:created>
  <dcterms:modified xsi:type="dcterms:W3CDTF">2019-05-02T13:22:01Z</dcterms:modified>
  <cp:category/>
  <cp:version/>
  <cp:contentType/>
  <cp:contentStatus/>
</cp:coreProperties>
</file>