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21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<sst xmlns="http://schemas.openxmlformats.org/spreadsheetml/2006/main" count="55" uniqueCount="36">
  <si>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30.05.2016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</si>
  <si>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</si>
  <si>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</si>
  <si>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</si>
  <si>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</si>
  <si>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</si>
  <si>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</si>
  <si>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</si>
  <si>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</si>
  <si>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</si>
  <si>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</si>
  <si>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січень-травень</t>
  </si>
  <si>
    <t>виконання по доходах за січень-травень</t>
  </si>
  <si>
    <t>%</t>
  </si>
  <si>
    <t>затерджено з урахуванням змін на 
січень-травень</t>
  </si>
  <si>
    <t>касові видатки  за січень-травень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</si>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</sst>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10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4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0" fontId="4" fillId="0" borderId="26" xfId="336" applyFont="1" applyBorder="1" applyAlignment="1">
      <alignment vertical="center"/>
      <protection/>
    </xf>
    <xf numFmtId="0" fontId="4" fillId="0" borderId="27" xfId="336" applyFont="1" applyBorder="1" applyAlignment="1">
      <alignment vertical="center"/>
      <protection/>
    </xf>
    <xf numFmtId="172" fontId="6" fillId="0" borderId="21" xfId="0" applyNumberFormat="1" applyFont="1" applyFill="1" applyBorder="1" applyAlignment="1">
      <alignment vertical="center"/>
    </xf>
    <xf numFmtId="174" fontId="9" fillId="0" borderId="27" xfId="338" applyNumberFormat="1" applyFont="1" applyBorder="1" applyAlignment="1">
      <alignment vertical="center" wrapText="1"/>
      <protection/>
    </xf>
    <xf numFmtId="172" fontId="6" fillId="0" borderId="27" xfId="0" applyNumberFormat="1" applyFont="1" applyFill="1" applyBorder="1" applyAlignment="1">
      <alignment horizontal="center" vertical="center"/>
    </xf>
    <xf numFmtId="174" fontId="9" fillId="0" borderId="17" xfId="335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9" fillId="0" borderId="17" xfId="334" applyNumberFormat="1" applyFont="1" applyFill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0" fontId="4" fillId="0" borderId="36" xfId="336" applyFont="1" applyBorder="1" applyAlignment="1">
      <alignment vertical="center"/>
      <protection/>
    </xf>
    <xf numFmtId="0" fontId="4" fillId="0" borderId="37" xfId="336" applyFont="1" applyBorder="1" applyAlignment="1">
      <alignment vertical="center"/>
      <protection/>
    </xf>
    <xf numFmtId="172" fontId="6" fillId="0" borderId="38" xfId="0" applyNumberFormat="1" applyFont="1" applyFill="1" applyBorder="1" applyAlignment="1">
      <alignment vertical="center"/>
    </xf>
    <xf numFmtId="174" fontId="4" fillId="0" borderId="37" xfId="338" applyNumberFormat="1" applyFont="1" applyBorder="1" applyAlignment="1">
      <alignment vertical="center" wrapText="1"/>
      <protection/>
    </xf>
    <xf numFmtId="172" fontId="6" fillId="0" borderId="37" xfId="0" applyNumberFormat="1" applyFont="1" applyFill="1" applyBorder="1" applyAlignment="1">
      <alignment vertical="center"/>
    </xf>
    <xf numFmtId="174" fontId="4" fillId="0" borderId="37" xfId="335" applyNumberFormat="1" applyFont="1" applyBorder="1" applyAlignment="1">
      <alignment vertical="center" wrapText="1"/>
      <protection/>
    </xf>
    <xf numFmtId="1" fontId="4" fillId="0" borderId="37" xfId="334" applyNumberFormat="1" applyFont="1" applyFill="1" applyBorder="1" applyAlignment="1">
      <alignment vertical="center" wrapText="1"/>
      <protection/>
    </xf>
    <xf numFmtId="174" fontId="0" fillId="0" borderId="37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 wrapText="1"/>
    </xf>
    <xf numFmtId="172" fontId="6" fillId="0" borderId="41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4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2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7" applyNumberFormat="1" applyFont="1" applyFill="1" applyBorder="1" applyAlignment="1">
      <alignment vertical="center" wrapText="1"/>
      <protection/>
    </xf>
    <xf numFmtId="0" fontId="0" fillId="0" borderId="33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 wrapText="1"/>
    </xf>
    <xf numFmtId="172" fontId="6" fillId="0" borderId="44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>
      <alignment vertical="center"/>
    </xf>
    <xf numFmtId="174" fontId="4" fillId="0" borderId="46" xfId="335" applyNumberFormat="1" applyFont="1" applyBorder="1" applyAlignment="1">
      <alignment vertical="center" wrapText="1"/>
      <protection/>
    </xf>
    <xf numFmtId="1" fontId="0" fillId="0" borderId="45" xfId="0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1" fontId="4" fillId="0" borderId="45" xfId="334" applyNumberFormat="1" applyFont="1" applyFill="1" applyBorder="1" applyAlignment="1">
      <alignment vertical="center" wrapText="1"/>
      <protection/>
    </xf>
    <xf numFmtId="174" fontId="0" fillId="0" borderId="45" xfId="0" applyNumberFormat="1" applyFont="1" applyFill="1" applyBorder="1" applyAlignment="1">
      <alignment vertical="center" wrapText="1"/>
    </xf>
    <xf numFmtId="172" fontId="6" fillId="0" borderId="47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1" fontId="6" fillId="0" borderId="49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23" xfId="336" applyFont="1" applyBorder="1" applyAlignment="1">
      <alignment vertical="center"/>
      <protection/>
    </xf>
    <xf numFmtId="0" fontId="4" fillId="0" borderId="24" xfId="336" applyFont="1" applyBorder="1" applyAlignment="1">
      <alignment vertical="center"/>
      <protection/>
    </xf>
    <xf numFmtId="172" fontId="6" fillId="0" borderId="50" xfId="0" applyNumberFormat="1" applyFont="1" applyFill="1" applyBorder="1" applyAlignment="1">
      <alignment vertical="center"/>
    </xf>
    <xf numFmtId="173" fontId="4" fillId="0" borderId="24" xfId="333" applyNumberFormat="1" applyBorder="1" applyAlignment="1">
      <alignment vertical="center" wrapText="1"/>
      <protection/>
    </xf>
    <xf numFmtId="174" fontId="4" fillId="0" borderId="24" xfId="335" applyNumberFormat="1" applyFont="1" applyBorder="1" applyAlignment="1">
      <alignment vertical="center" wrapText="1"/>
      <protection/>
    </xf>
    <xf numFmtId="14" fontId="0" fillId="0" borderId="37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1" fontId="0" fillId="0" borderId="37" xfId="0" applyNumberFormat="1" applyFont="1" applyFill="1" applyBorder="1" applyAlignment="1">
      <alignment vertical="center"/>
    </xf>
    <xf numFmtId="174" fontId="0" fillId="0" borderId="37" xfId="0" applyNumberFormat="1" applyFont="1" applyFill="1" applyBorder="1" applyAlignment="1">
      <alignment vertical="center" wrapText="1"/>
    </xf>
    <xf numFmtId="1" fontId="0" fillId="0" borderId="37" xfId="0" applyNumberFormat="1" applyFont="1" applyFill="1" applyBorder="1" applyAlignment="1">
      <alignment vertical="center" wrapText="1"/>
    </xf>
    <xf numFmtId="172" fontId="6" fillId="0" borderId="40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9" fillId="0" borderId="0" xfId="0" applyNumberFormat="1" applyFont="1" applyFill="1" applyBorder="1" applyAlignment="1">
      <alignment vertical="center" wrapText="1"/>
    </xf>
    <xf numFmtId="172" fontId="6" fillId="0" borderId="51" xfId="0" applyNumberFormat="1" applyFont="1" applyFill="1" applyBorder="1" applyAlignment="1">
      <alignment vertical="center"/>
    </xf>
    <xf numFmtId="14" fontId="0" fillId="0" borderId="45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horizontal="center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54" xfId="0" applyNumberFormat="1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9" fillId="0" borderId="55" xfId="336" applyFont="1" applyBorder="1" applyAlignment="1">
      <alignment vertical="center"/>
      <protection/>
    </xf>
    <xf numFmtId="1" fontId="9" fillId="0" borderId="45" xfId="336" applyNumberFormat="1" applyFont="1" applyBorder="1" applyAlignment="1">
      <alignment vertical="center"/>
      <protection/>
    </xf>
    <xf numFmtId="172" fontId="6" fillId="0" borderId="20" xfId="0" applyNumberFormat="1" applyFont="1" applyFill="1" applyBorder="1" applyAlignment="1">
      <alignment vertical="center"/>
    </xf>
    <xf numFmtId="174" fontId="9" fillId="0" borderId="45" xfId="338" applyNumberFormat="1" applyFont="1" applyBorder="1" applyAlignment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74" fontId="9" fillId="0" borderId="45" xfId="335" applyNumberFormat="1" applyFont="1" applyBorder="1" applyAlignment="1">
      <alignment vertical="center" wrapText="1"/>
      <protection/>
    </xf>
    <xf numFmtId="174" fontId="6" fillId="0" borderId="53" xfId="0" applyNumberFormat="1" applyFont="1" applyFill="1" applyBorder="1" applyAlignment="1">
      <alignment vertical="center"/>
    </xf>
    <xf numFmtId="1" fontId="9" fillId="0" borderId="53" xfId="334" applyNumberFormat="1" applyFont="1" applyFill="1" applyBorder="1" applyAlignment="1">
      <alignment vertical="center" wrapText="1"/>
      <protection/>
    </xf>
    <xf numFmtId="172" fontId="6" fillId="0" borderId="53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Border="1" applyAlignment="1">
      <alignment vertical="center"/>
    </xf>
  </cellXfs>
  <cellStyles count="3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8 04" xfId="333"/>
    <cellStyle name="Обычный_жовтень касові" xfId="334"/>
    <cellStyle name="Обычный_Книга1" xfId="335"/>
    <cellStyle name="Обычный_Книга2" xfId="336"/>
    <cellStyle name="Обычный_КФК" xfId="337"/>
    <cellStyle name="Обычный_щопонеділка" xfId="338"/>
    <cellStyle name="Followed Hyperlink" xfId="339"/>
    <cellStyle name="Плохой" xfId="340"/>
    <cellStyle name="Пояснение" xfId="341"/>
    <cellStyle name="Примечание" xfId="342"/>
    <cellStyle name="Percent" xfId="343"/>
    <cellStyle name="Связанная ячейка" xfId="344"/>
    <cellStyle name="Текст предупреждения" xfId="345"/>
    <cellStyle name="Comma" xfId="346"/>
    <cellStyle name="Comma [0]" xfId="347"/>
    <cellStyle name="Хороший" xfId="3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6"/>
  <sheetViews>
    <sheetView tabSelected="1" workbookViewId="0" topLeftCell="A1">
      <pane xSplit="2" ySplit="9" topLeftCell="R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4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61" width="9.140625" style="3" customWidth="1"/>
    <col min="62" max="68" width="9.140625" style="4" customWidth="1"/>
    <col min="69" max="16384" width="9.140625" style="3" customWidth="1"/>
  </cols>
  <sheetData>
    <row r="1" spans="2:4" ht="12.75">
      <c r="B1" s="2"/>
      <c r="C1" s="2"/>
      <c r="D1" s="2"/>
    </row>
    <row r="2" spans="2:4" ht="12.75">
      <c r="B2" s="5">
        <v>42520</v>
      </c>
      <c r="C2" s="5"/>
      <c r="D2" s="5"/>
    </row>
    <row r="5" spans="2:26" ht="18">
      <c r="B5" s="6" t="s">
        <v>0</v>
      </c>
      <c r="C5" s="6"/>
      <c r="D5" s="6"/>
      <c r="E5" s="6"/>
      <c r="F5" s="6"/>
      <c r="G5" s="6"/>
      <c r="H5" s="6"/>
      <c r="I5" s="6"/>
      <c r="J5" s="6"/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3.5" thickBot="1"/>
    <row r="7" spans="1:26" ht="13.5" customHeight="1" thickBot="1">
      <c r="A7" s="8"/>
      <c r="B7" s="9"/>
      <c r="C7" s="10" t="s">
        <v>1</v>
      </c>
      <c r="D7" s="11"/>
      <c r="E7" s="12"/>
      <c r="F7" s="13" t="s">
        <v>2</v>
      </c>
      <c r="G7" s="14"/>
      <c r="H7" s="15"/>
      <c r="I7" s="16" t="s">
        <v>3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8"/>
    </row>
    <row r="8" spans="1:26" ht="27.75" customHeight="1" thickBot="1">
      <c r="A8" s="19"/>
      <c r="B8" s="20" t="s">
        <v>4</v>
      </c>
      <c r="C8" s="21"/>
      <c r="D8" s="21"/>
      <c r="E8" s="22"/>
      <c r="F8" s="23"/>
      <c r="G8" s="24"/>
      <c r="H8" s="25"/>
      <c r="I8" s="16" t="s">
        <v>5</v>
      </c>
      <c r="J8" s="17"/>
      <c r="K8" s="18"/>
      <c r="L8" s="16" t="s">
        <v>6</v>
      </c>
      <c r="M8" s="17"/>
      <c r="N8" s="18"/>
      <c r="O8" s="26" t="s">
        <v>7</v>
      </c>
      <c r="P8" s="27"/>
      <c r="Q8" s="27"/>
      <c r="R8" s="27" t="s">
        <v>8</v>
      </c>
      <c r="S8" s="27"/>
      <c r="T8" s="27"/>
      <c r="U8" s="28" t="s">
        <v>9</v>
      </c>
      <c r="V8" s="27"/>
      <c r="W8" s="27"/>
      <c r="X8" s="27" t="s">
        <v>10</v>
      </c>
      <c r="Y8" s="27"/>
      <c r="Z8" s="29"/>
    </row>
    <row r="9" spans="1:26" ht="87.75" customHeight="1" thickBot="1">
      <c r="A9" s="19"/>
      <c r="B9" s="30"/>
      <c r="C9" s="31" t="s">
        <v>11</v>
      </c>
      <c r="D9" s="32" t="s">
        <v>12</v>
      </c>
      <c r="E9" s="33" t="s">
        <v>13</v>
      </c>
      <c r="F9" s="34" t="s">
        <v>14</v>
      </c>
      <c r="G9" s="32" t="s">
        <v>15</v>
      </c>
      <c r="H9" s="35" t="s">
        <v>13</v>
      </c>
      <c r="I9" s="34" t="s">
        <v>14</v>
      </c>
      <c r="J9" s="32" t="s">
        <v>15</v>
      </c>
      <c r="K9" s="36" t="s">
        <v>13</v>
      </c>
      <c r="L9" s="34" t="s">
        <v>14</v>
      </c>
      <c r="M9" s="32" t="s">
        <v>15</v>
      </c>
      <c r="N9" s="36" t="s">
        <v>13</v>
      </c>
      <c r="O9" s="34" t="s">
        <v>14</v>
      </c>
      <c r="P9" s="32" t="s">
        <v>15</v>
      </c>
      <c r="Q9" s="36" t="s">
        <v>13</v>
      </c>
      <c r="R9" s="34" t="s">
        <v>14</v>
      </c>
      <c r="S9" s="32" t="s">
        <v>15</v>
      </c>
      <c r="T9" s="36" t="s">
        <v>13</v>
      </c>
      <c r="U9" s="34" t="s">
        <v>14</v>
      </c>
      <c r="V9" s="32" t="s">
        <v>15</v>
      </c>
      <c r="W9" s="36" t="s">
        <v>13</v>
      </c>
      <c r="X9" s="34" t="s">
        <v>14</v>
      </c>
      <c r="Y9" s="32" t="s">
        <v>15</v>
      </c>
      <c r="Z9" s="37" t="s">
        <v>13</v>
      </c>
    </row>
    <row r="10" spans="1:26" ht="42.75" customHeight="1" thickBot="1">
      <c r="A10" s="38"/>
      <c r="B10" s="39" t="s">
        <v>16</v>
      </c>
      <c r="C10" s="40">
        <v>12819402</v>
      </c>
      <c r="D10" s="41">
        <v>16076795.11</v>
      </c>
      <c r="E10" s="42">
        <f aca="true" t="shared" si="0" ref="E10:E29">D10/C10*100</f>
        <v>125.40986787059178</v>
      </c>
      <c r="F10" s="43">
        <v>11864241</v>
      </c>
      <c r="G10" s="43">
        <v>9145541.809999999</v>
      </c>
      <c r="H10" s="44">
        <f aca="true" t="shared" si="1" ref="H10:H29">G10/F10*100</f>
        <v>77.08492949527911</v>
      </c>
      <c r="I10" s="45">
        <v>1751651</v>
      </c>
      <c r="J10" s="45">
        <v>1327945.13</v>
      </c>
      <c r="K10" s="46">
        <f aca="true" t="shared" si="2" ref="K10:K29">J10/I10*100</f>
        <v>75.81105654037248</v>
      </c>
      <c r="L10" s="47"/>
      <c r="M10" s="48"/>
      <c r="N10" s="49"/>
      <c r="O10" s="50">
        <v>4798290</v>
      </c>
      <c r="P10" s="50">
        <v>3356942.43</v>
      </c>
      <c r="Q10" s="51">
        <f aca="true" t="shared" si="3" ref="Q10:Q15">P10/O10*100</f>
        <v>69.96122431116085</v>
      </c>
      <c r="R10" s="52"/>
      <c r="S10" s="52"/>
      <c r="T10" s="46"/>
      <c r="U10" s="50">
        <v>4659300</v>
      </c>
      <c r="V10" s="50">
        <v>4155978.75</v>
      </c>
      <c r="W10" s="46">
        <f aca="true" t="shared" si="4" ref="W10:W18">V10/U10*100</f>
        <v>89.1974921125491</v>
      </c>
      <c r="X10" s="50"/>
      <c r="Y10" s="50"/>
      <c r="Z10" s="53"/>
    </row>
    <row r="11" spans="1:26" ht="39.75" customHeight="1">
      <c r="A11" s="19"/>
      <c r="B11" s="54" t="s">
        <v>17</v>
      </c>
      <c r="C11" s="55">
        <v>2145314</v>
      </c>
      <c r="D11" s="56">
        <v>2586901.46</v>
      </c>
      <c r="E11" s="57">
        <f t="shared" si="0"/>
        <v>120.58381477023876</v>
      </c>
      <c r="F11" s="58">
        <v>2093822</v>
      </c>
      <c r="G11" s="58">
        <v>1201023.02</v>
      </c>
      <c r="H11" s="59">
        <f t="shared" si="1"/>
        <v>57.360320982394875</v>
      </c>
      <c r="I11" s="60">
        <v>472079</v>
      </c>
      <c r="J11" s="60">
        <v>394851.37</v>
      </c>
      <c r="K11" s="59">
        <f t="shared" si="2"/>
        <v>83.64095204404347</v>
      </c>
      <c r="L11" s="61"/>
      <c r="M11" s="61"/>
      <c r="N11" s="59"/>
      <c r="O11" s="61">
        <v>651889</v>
      </c>
      <c r="P11" s="61">
        <v>574068.96</v>
      </c>
      <c r="Q11" s="59">
        <f t="shared" si="3"/>
        <v>88.0623787178492</v>
      </c>
      <c r="R11" s="62"/>
      <c r="S11" s="62"/>
      <c r="T11" s="59"/>
      <c r="U11" s="61">
        <v>703677</v>
      </c>
      <c r="V11" s="61">
        <v>30951.2</v>
      </c>
      <c r="W11" s="59">
        <f t="shared" si="4"/>
        <v>4.398495332375508</v>
      </c>
      <c r="X11" s="61">
        <v>256177</v>
      </c>
      <c r="Y11" s="61">
        <v>198461.64</v>
      </c>
      <c r="Z11" s="63">
        <f>Y11/X11*100</f>
        <v>77.47051452706528</v>
      </c>
    </row>
    <row r="12" spans="1:26" ht="25.5">
      <c r="A12" s="19"/>
      <c r="B12" s="64" t="s">
        <v>18</v>
      </c>
      <c r="C12" s="55">
        <v>2367710</v>
      </c>
      <c r="D12" s="56">
        <v>3053262.37</v>
      </c>
      <c r="E12" s="65">
        <f t="shared" si="0"/>
        <v>128.954237216551</v>
      </c>
      <c r="F12" s="58">
        <v>2872827</v>
      </c>
      <c r="G12" s="58">
        <v>1311263.68</v>
      </c>
      <c r="H12" s="66">
        <f t="shared" si="1"/>
        <v>45.64367015486835</v>
      </c>
      <c r="I12" s="60">
        <v>711256</v>
      </c>
      <c r="J12" s="60">
        <v>482845.68</v>
      </c>
      <c r="K12" s="66">
        <f t="shared" si="2"/>
        <v>67.88634190783628</v>
      </c>
      <c r="L12" s="67"/>
      <c r="M12" s="67"/>
      <c r="N12" s="66"/>
      <c r="O12" s="68">
        <v>536296</v>
      </c>
      <c r="P12" s="68">
        <v>457962.5</v>
      </c>
      <c r="Q12" s="66">
        <f t="shared" si="3"/>
        <v>85.39360726166147</v>
      </c>
      <c r="R12" s="69"/>
      <c r="S12" s="69"/>
      <c r="T12" s="66"/>
      <c r="U12" s="68">
        <v>301228</v>
      </c>
      <c r="V12" s="68">
        <v>173238.4</v>
      </c>
      <c r="W12" s="66">
        <f t="shared" si="4"/>
        <v>57.510722774775246</v>
      </c>
      <c r="X12" s="68">
        <v>250147</v>
      </c>
      <c r="Y12" s="68">
        <v>166922.51</v>
      </c>
      <c r="Z12" s="70">
        <f>Y12/X12*100</f>
        <v>66.72976689706454</v>
      </c>
    </row>
    <row r="13" spans="1:26" ht="25.5">
      <c r="A13" s="19"/>
      <c r="B13" s="64" t="s">
        <v>19</v>
      </c>
      <c r="C13" s="55">
        <v>3764515</v>
      </c>
      <c r="D13" s="56">
        <v>5113507.57</v>
      </c>
      <c r="E13" s="65">
        <f t="shared" si="0"/>
        <v>135.83443205831296</v>
      </c>
      <c r="F13" s="58">
        <v>4696877</v>
      </c>
      <c r="G13" s="58">
        <v>4489104.12</v>
      </c>
      <c r="H13" s="66">
        <f t="shared" si="1"/>
        <v>95.57636105863536</v>
      </c>
      <c r="I13" s="60">
        <v>1078713</v>
      </c>
      <c r="J13" s="60">
        <v>1044643.73</v>
      </c>
      <c r="K13" s="66">
        <f t="shared" si="2"/>
        <v>96.84167429149366</v>
      </c>
      <c r="L13" s="71"/>
      <c r="M13" s="71"/>
      <c r="N13" s="66"/>
      <c r="O13" s="68">
        <v>1241951</v>
      </c>
      <c r="P13" s="68">
        <v>1098480.79</v>
      </c>
      <c r="Q13" s="66">
        <f t="shared" si="3"/>
        <v>88.4479975457969</v>
      </c>
      <c r="R13" s="69"/>
      <c r="S13" s="69"/>
      <c r="T13" s="66"/>
      <c r="U13" s="68">
        <v>2217958</v>
      </c>
      <c r="V13" s="68">
        <v>2208675.6</v>
      </c>
      <c r="W13" s="66">
        <f t="shared" si="4"/>
        <v>99.58148891908684</v>
      </c>
      <c r="X13" s="68"/>
      <c r="Y13" s="68"/>
      <c r="Z13" s="70"/>
    </row>
    <row r="14" spans="1:26" ht="25.5">
      <c r="A14" s="19"/>
      <c r="B14" s="64" t="s">
        <v>20</v>
      </c>
      <c r="C14" s="55">
        <v>3004248</v>
      </c>
      <c r="D14" s="56">
        <v>3603195.11</v>
      </c>
      <c r="E14" s="65">
        <f t="shared" si="0"/>
        <v>119.93667333722115</v>
      </c>
      <c r="F14" s="58">
        <v>3672738</v>
      </c>
      <c r="G14" s="58">
        <v>2243582.03</v>
      </c>
      <c r="H14" s="66">
        <f t="shared" si="1"/>
        <v>61.08745110595963</v>
      </c>
      <c r="I14" s="60">
        <v>639831</v>
      </c>
      <c r="J14" s="60">
        <v>464513.23</v>
      </c>
      <c r="K14" s="66">
        <f t="shared" si="2"/>
        <v>72.59936295678078</v>
      </c>
      <c r="L14" s="68">
        <v>205748</v>
      </c>
      <c r="M14" s="68">
        <v>141167.71</v>
      </c>
      <c r="N14" s="66">
        <f>M14/L14*100</f>
        <v>68.61194762525031</v>
      </c>
      <c r="O14" s="68">
        <v>1391035</v>
      </c>
      <c r="P14" s="68">
        <v>1043578.54</v>
      </c>
      <c r="Q14" s="66">
        <f t="shared" si="3"/>
        <v>75.02173130079402</v>
      </c>
      <c r="R14" s="69"/>
      <c r="S14" s="69"/>
      <c r="T14" s="66"/>
      <c r="U14" s="68">
        <v>565521</v>
      </c>
      <c r="V14" s="68">
        <v>217771.57</v>
      </c>
      <c r="W14" s="66">
        <f t="shared" si="4"/>
        <v>38.50813143985811</v>
      </c>
      <c r="X14" s="68">
        <v>353870</v>
      </c>
      <c r="Y14" s="68">
        <v>223082.35</v>
      </c>
      <c r="Z14" s="70">
        <f>Y14/X14*100</f>
        <v>63.040763557238535</v>
      </c>
    </row>
    <row r="15" spans="1:26" ht="25.5">
      <c r="A15" s="19"/>
      <c r="B15" s="64" t="s">
        <v>21</v>
      </c>
      <c r="C15" s="55">
        <v>991307</v>
      </c>
      <c r="D15" s="56">
        <v>1018818.59</v>
      </c>
      <c r="E15" s="65">
        <f t="shared" si="0"/>
        <v>102.7752845485808</v>
      </c>
      <c r="F15" s="58">
        <v>1010454</v>
      </c>
      <c r="G15" s="58">
        <v>410352.11</v>
      </c>
      <c r="H15" s="66">
        <f t="shared" si="1"/>
        <v>40.61066708628003</v>
      </c>
      <c r="I15" s="60">
        <v>142578</v>
      </c>
      <c r="J15" s="60">
        <v>126645.7</v>
      </c>
      <c r="K15" s="66">
        <f t="shared" si="2"/>
        <v>88.82555513473326</v>
      </c>
      <c r="L15" s="72"/>
      <c r="M15" s="73"/>
      <c r="N15" s="74"/>
      <c r="O15" s="68">
        <v>234749</v>
      </c>
      <c r="P15" s="68">
        <v>180539.25</v>
      </c>
      <c r="Q15" s="66">
        <f t="shared" si="3"/>
        <v>76.90735636786525</v>
      </c>
      <c r="R15" s="69"/>
      <c r="S15" s="69"/>
      <c r="T15" s="66"/>
      <c r="U15" s="68">
        <v>16400</v>
      </c>
      <c r="V15" s="68">
        <v>16127</v>
      </c>
      <c r="W15" s="66">
        <f t="shared" si="4"/>
        <v>98.33536585365854</v>
      </c>
      <c r="X15" s="68">
        <v>113610</v>
      </c>
      <c r="Y15" s="68">
        <v>86411.16</v>
      </c>
      <c r="Z15" s="70">
        <f>Y15/X15*100</f>
        <v>76.05946659625033</v>
      </c>
    </row>
    <row r="16" spans="1:26" ht="25.5">
      <c r="A16" s="19"/>
      <c r="B16" s="64" t="s">
        <v>22</v>
      </c>
      <c r="C16" s="55">
        <v>1180604</v>
      </c>
      <c r="D16" s="56">
        <v>1493246.49</v>
      </c>
      <c r="E16" s="65">
        <f t="shared" si="0"/>
        <v>126.48157129740369</v>
      </c>
      <c r="F16" s="58">
        <v>1788884</v>
      </c>
      <c r="G16" s="58">
        <v>514569.48</v>
      </c>
      <c r="H16" s="66">
        <f t="shared" si="1"/>
        <v>28.764832152336318</v>
      </c>
      <c r="I16" s="60">
        <v>364545</v>
      </c>
      <c r="J16" s="60">
        <v>298489.37</v>
      </c>
      <c r="K16" s="66">
        <f t="shared" si="2"/>
        <v>81.87997915209371</v>
      </c>
      <c r="L16" s="72"/>
      <c r="M16" s="73"/>
      <c r="N16" s="75"/>
      <c r="O16" s="76"/>
      <c r="P16" s="76"/>
      <c r="Q16" s="66"/>
      <c r="R16" s="69"/>
      <c r="S16" s="69"/>
      <c r="T16" s="66"/>
      <c r="U16" s="68">
        <v>475617</v>
      </c>
      <c r="V16" s="68">
        <v>138366.59</v>
      </c>
      <c r="W16" s="66">
        <f t="shared" si="4"/>
        <v>29.092019418986286</v>
      </c>
      <c r="X16" s="68">
        <v>98940</v>
      </c>
      <c r="Y16" s="68">
        <v>62785.06</v>
      </c>
      <c r="Z16" s="70">
        <f>Y16/X16*100</f>
        <v>63.457711744491604</v>
      </c>
    </row>
    <row r="17" spans="1:26" ht="26.25" thickBot="1">
      <c r="A17" s="77"/>
      <c r="B17" s="78" t="s">
        <v>23</v>
      </c>
      <c r="C17" s="55">
        <v>7763030</v>
      </c>
      <c r="D17" s="56">
        <v>9733026.86</v>
      </c>
      <c r="E17" s="79">
        <f t="shared" si="0"/>
        <v>125.37664880851935</v>
      </c>
      <c r="F17" s="58">
        <v>8902096</v>
      </c>
      <c r="G17" s="58">
        <v>4344023.68</v>
      </c>
      <c r="H17" s="80">
        <f t="shared" si="1"/>
        <v>48.7977626842038</v>
      </c>
      <c r="I17" s="81">
        <v>1596408</v>
      </c>
      <c r="J17" s="81">
        <v>720202.84</v>
      </c>
      <c r="K17" s="80">
        <f t="shared" si="2"/>
        <v>45.113958336465366</v>
      </c>
      <c r="L17" s="82"/>
      <c r="M17" s="83"/>
      <c r="N17" s="84"/>
      <c r="O17" s="85">
        <v>2818013</v>
      </c>
      <c r="P17" s="85">
        <v>1964341.09</v>
      </c>
      <c r="Q17" s="80">
        <f>P17/O17*100</f>
        <v>69.70660142447889</v>
      </c>
      <c r="R17" s="86"/>
      <c r="S17" s="86"/>
      <c r="T17" s="80"/>
      <c r="U17" s="85">
        <v>3154040</v>
      </c>
      <c r="V17" s="85">
        <v>953513.28</v>
      </c>
      <c r="W17" s="80">
        <f t="shared" si="4"/>
        <v>30.231489771848167</v>
      </c>
      <c r="X17" s="85">
        <v>815474</v>
      </c>
      <c r="Y17" s="85">
        <v>452445.16</v>
      </c>
      <c r="Z17" s="87">
        <f>Y17/X17*100</f>
        <v>55.48247522299914</v>
      </c>
    </row>
    <row r="18" spans="1:26" ht="26.25" thickBot="1">
      <c r="A18" s="88"/>
      <c r="B18" s="89" t="s">
        <v>24</v>
      </c>
      <c r="C18" s="90">
        <f>SUM(C11:C17)</f>
        <v>21216728</v>
      </c>
      <c r="D18" s="91">
        <f>SUM(D11:D17)</f>
        <v>26601958.45</v>
      </c>
      <c r="E18" s="92">
        <f t="shared" si="0"/>
        <v>125.38200258776942</v>
      </c>
      <c r="F18" s="93">
        <f>SUM(F11:F17)</f>
        <v>25037698</v>
      </c>
      <c r="G18" s="93">
        <f>SUM(G11:G17)</f>
        <v>14513918.12</v>
      </c>
      <c r="H18" s="94">
        <f t="shared" si="1"/>
        <v>57.968260979903185</v>
      </c>
      <c r="I18" s="93">
        <f>SUM(I11:I17)</f>
        <v>5005410</v>
      </c>
      <c r="J18" s="93">
        <f>SUM(J11:J17)</f>
        <v>3532191.92</v>
      </c>
      <c r="K18" s="94">
        <f t="shared" si="2"/>
        <v>70.56748438189878</v>
      </c>
      <c r="L18" s="95">
        <f>SUM(L11:L17)</f>
        <v>205748</v>
      </c>
      <c r="M18" s="93">
        <f>SUM(M11:M17)</f>
        <v>141167.71</v>
      </c>
      <c r="N18" s="94">
        <f>M18/L18*100</f>
        <v>68.61194762525031</v>
      </c>
      <c r="O18" s="93">
        <f>SUM(O11:O17)</f>
        <v>6873933</v>
      </c>
      <c r="P18" s="93">
        <f>SUM(P11:P17)</f>
        <v>5318971.13</v>
      </c>
      <c r="Q18" s="94">
        <f>P18/O18*100</f>
        <v>77.3788619993823</v>
      </c>
      <c r="R18" s="96">
        <f>SUM(R11:R17)</f>
        <v>0</v>
      </c>
      <c r="S18" s="96">
        <f>SUM(S11:S17)</f>
        <v>0</v>
      </c>
      <c r="T18" s="94"/>
      <c r="U18" s="93">
        <f>SUM(U11:U17)</f>
        <v>7434441</v>
      </c>
      <c r="V18" s="93">
        <f>SUM(V11:V17)</f>
        <v>3738643.6399999997</v>
      </c>
      <c r="W18" s="94">
        <f t="shared" si="4"/>
        <v>50.28816073730358</v>
      </c>
      <c r="X18" s="93">
        <f>SUM(X11:X17)</f>
        <v>1888218</v>
      </c>
      <c r="Y18" s="93">
        <f>SUM(Y11:Y17)</f>
        <v>1190107.88</v>
      </c>
      <c r="Z18" s="53">
        <f>Y18/X18*100</f>
        <v>63.02809739129698</v>
      </c>
    </row>
    <row r="19" spans="1:26" ht="25.5">
      <c r="A19" s="19"/>
      <c r="B19" s="54" t="s">
        <v>25</v>
      </c>
      <c r="C19" s="97">
        <v>657550</v>
      </c>
      <c r="D19" s="98">
        <v>706427.91</v>
      </c>
      <c r="E19" s="99">
        <f t="shared" si="0"/>
        <v>107.43333738879173</v>
      </c>
      <c r="F19" s="100">
        <v>715570</v>
      </c>
      <c r="G19" s="100">
        <v>209901.41</v>
      </c>
      <c r="H19" s="59">
        <f t="shared" si="1"/>
        <v>29.333455846388194</v>
      </c>
      <c r="I19" s="101">
        <v>215470</v>
      </c>
      <c r="J19" s="101">
        <v>209901.41</v>
      </c>
      <c r="K19" s="59">
        <f t="shared" si="2"/>
        <v>97.41560774121687</v>
      </c>
      <c r="L19" s="102"/>
      <c r="M19" s="103"/>
      <c r="N19" s="104"/>
      <c r="O19" s="105"/>
      <c r="P19" s="105"/>
      <c r="Q19" s="59"/>
      <c r="R19" s="106"/>
      <c r="S19" s="106"/>
      <c r="T19" s="59"/>
      <c r="U19" s="61">
        <v>100</v>
      </c>
      <c r="V19" s="61">
        <v>0</v>
      </c>
      <c r="W19" s="59"/>
      <c r="X19" s="107"/>
      <c r="Y19" s="107"/>
      <c r="Z19" s="63"/>
    </row>
    <row r="20" spans="1:26" ht="25.5">
      <c r="A20" s="19"/>
      <c r="B20" s="64" t="s">
        <v>26</v>
      </c>
      <c r="C20" s="97">
        <v>856566</v>
      </c>
      <c r="D20" s="98">
        <v>964102.24</v>
      </c>
      <c r="E20" s="108">
        <f t="shared" si="0"/>
        <v>112.55434374000369</v>
      </c>
      <c r="F20" s="100">
        <v>907761</v>
      </c>
      <c r="G20" s="100">
        <v>718665.55</v>
      </c>
      <c r="H20" s="66">
        <f t="shared" si="1"/>
        <v>79.16902686940726</v>
      </c>
      <c r="I20" s="101">
        <v>281687</v>
      </c>
      <c r="J20" s="101">
        <v>222530.3</v>
      </c>
      <c r="K20" s="66">
        <f t="shared" si="2"/>
        <v>78.99913734038134</v>
      </c>
      <c r="L20" s="109"/>
      <c r="M20" s="73"/>
      <c r="N20" s="75"/>
      <c r="O20" s="68">
        <v>409302</v>
      </c>
      <c r="P20" s="68">
        <v>332681.13</v>
      </c>
      <c r="Q20" s="66">
        <f>P20/O20*100</f>
        <v>81.2801134614539</v>
      </c>
      <c r="R20" s="69"/>
      <c r="S20" s="69"/>
      <c r="T20" s="66"/>
      <c r="U20" s="68">
        <v>16500</v>
      </c>
      <c r="V20" s="68">
        <v>16203.76</v>
      </c>
      <c r="W20" s="66">
        <f aca="true" t="shared" si="5" ref="W20:W27">V20/U20*100</f>
        <v>98.20460606060605</v>
      </c>
      <c r="X20" s="68">
        <v>178932</v>
      </c>
      <c r="Y20" s="68">
        <v>134442.3</v>
      </c>
      <c r="Z20" s="70">
        <f aca="true" t="shared" si="6" ref="Z20:Z29">Y20/X20*100</f>
        <v>75.13597344242505</v>
      </c>
    </row>
    <row r="21" spans="1:26" ht="25.5">
      <c r="A21" s="19"/>
      <c r="B21" s="64" t="s">
        <v>27</v>
      </c>
      <c r="C21" s="97">
        <v>380963</v>
      </c>
      <c r="D21" s="98">
        <v>364506.72</v>
      </c>
      <c r="E21" s="108">
        <f t="shared" si="0"/>
        <v>95.68034691032987</v>
      </c>
      <c r="F21" s="100">
        <v>448543</v>
      </c>
      <c r="G21" s="100">
        <v>294775.48</v>
      </c>
      <c r="H21" s="66">
        <f t="shared" si="1"/>
        <v>65.7184439396</v>
      </c>
      <c r="I21" s="101">
        <v>187320</v>
      </c>
      <c r="J21" s="101">
        <v>154465.39</v>
      </c>
      <c r="K21" s="66">
        <f t="shared" si="2"/>
        <v>82.46070360879779</v>
      </c>
      <c r="L21" s="109"/>
      <c r="M21" s="73"/>
      <c r="N21" s="75"/>
      <c r="O21" s="76"/>
      <c r="P21" s="76"/>
      <c r="Q21" s="66"/>
      <c r="R21" s="69"/>
      <c r="S21" s="69"/>
      <c r="T21" s="66"/>
      <c r="U21" s="68">
        <v>12750</v>
      </c>
      <c r="V21" s="68">
        <v>12481.9</v>
      </c>
      <c r="W21" s="66">
        <f t="shared" si="5"/>
        <v>97.89725490196078</v>
      </c>
      <c r="X21" s="68">
        <v>248473</v>
      </c>
      <c r="Y21" s="68">
        <v>127828.19</v>
      </c>
      <c r="Z21" s="70">
        <f t="shared" si="6"/>
        <v>51.44550514542827</v>
      </c>
    </row>
    <row r="22" spans="1:26" ht="25.5">
      <c r="A22" s="19"/>
      <c r="B22" s="64" t="s">
        <v>28</v>
      </c>
      <c r="C22" s="97">
        <v>523552</v>
      </c>
      <c r="D22" s="98">
        <v>500446.17</v>
      </c>
      <c r="E22" s="108">
        <f t="shared" si="0"/>
        <v>95.58671726972679</v>
      </c>
      <c r="F22" s="100">
        <v>656207</v>
      </c>
      <c r="G22" s="100">
        <v>355574.36</v>
      </c>
      <c r="H22" s="66">
        <f t="shared" si="1"/>
        <v>54.18631011251023</v>
      </c>
      <c r="I22" s="101">
        <v>306993</v>
      </c>
      <c r="J22" s="101">
        <v>251483.79</v>
      </c>
      <c r="K22" s="66">
        <f t="shared" si="2"/>
        <v>81.91841182046497</v>
      </c>
      <c r="L22" s="109"/>
      <c r="M22" s="73"/>
      <c r="N22" s="75"/>
      <c r="O22" s="68"/>
      <c r="P22" s="68"/>
      <c r="Q22" s="66"/>
      <c r="R22" s="69"/>
      <c r="S22" s="69"/>
      <c r="T22" s="66"/>
      <c r="U22" s="68">
        <v>211931</v>
      </c>
      <c r="V22" s="68">
        <v>31184.86</v>
      </c>
      <c r="W22" s="66">
        <f t="shared" si="5"/>
        <v>14.714628817869968</v>
      </c>
      <c r="X22" s="68">
        <v>125549</v>
      </c>
      <c r="Y22" s="68">
        <v>62229.1</v>
      </c>
      <c r="Z22" s="70">
        <f t="shared" si="6"/>
        <v>49.56558793777728</v>
      </c>
    </row>
    <row r="23" spans="1:26" ht="27.75" customHeight="1">
      <c r="A23" s="19"/>
      <c r="B23" s="64" t="s">
        <v>29</v>
      </c>
      <c r="C23" s="97">
        <v>658247</v>
      </c>
      <c r="D23" s="98">
        <v>714972.73</v>
      </c>
      <c r="E23" s="108">
        <f t="shared" si="0"/>
        <v>108.61769670047869</v>
      </c>
      <c r="F23" s="100">
        <v>747686</v>
      </c>
      <c r="G23" s="100">
        <v>572289.9</v>
      </c>
      <c r="H23" s="66">
        <f t="shared" si="1"/>
        <v>76.5414759671841</v>
      </c>
      <c r="I23" s="101">
        <v>406240</v>
      </c>
      <c r="J23" s="101">
        <v>324679.28</v>
      </c>
      <c r="K23" s="66">
        <f t="shared" si="2"/>
        <v>79.92302087435999</v>
      </c>
      <c r="L23" s="109"/>
      <c r="M23" s="73"/>
      <c r="N23" s="75"/>
      <c r="O23" s="68"/>
      <c r="P23" s="68"/>
      <c r="Q23" s="66"/>
      <c r="R23" s="69"/>
      <c r="S23" s="69"/>
      <c r="T23" s="66"/>
      <c r="U23" s="68">
        <v>212323</v>
      </c>
      <c r="V23" s="68">
        <v>148637.91</v>
      </c>
      <c r="W23" s="66">
        <f t="shared" si="5"/>
        <v>70.00556228011096</v>
      </c>
      <c r="X23" s="68">
        <v>115123</v>
      </c>
      <c r="Y23" s="68">
        <v>90632.71</v>
      </c>
      <c r="Z23" s="70">
        <f t="shared" si="6"/>
        <v>78.72684867489555</v>
      </c>
    </row>
    <row r="24" spans="1:30" ht="25.5">
      <c r="A24" s="19"/>
      <c r="B24" s="64" t="s">
        <v>30</v>
      </c>
      <c r="C24" s="97">
        <v>819239</v>
      </c>
      <c r="D24" s="98">
        <v>362472.69</v>
      </c>
      <c r="E24" s="108">
        <f t="shared" si="0"/>
        <v>44.24504814834255</v>
      </c>
      <c r="F24" s="100">
        <v>997480</v>
      </c>
      <c r="G24" s="100">
        <v>436694.54</v>
      </c>
      <c r="H24" s="66">
        <f t="shared" si="1"/>
        <v>43.77977904318883</v>
      </c>
      <c r="I24" s="101">
        <v>314349</v>
      </c>
      <c r="J24" s="101">
        <v>277948.15</v>
      </c>
      <c r="K24" s="66">
        <f t="shared" si="2"/>
        <v>88.42024310559283</v>
      </c>
      <c r="L24" s="109"/>
      <c r="M24" s="73"/>
      <c r="N24" s="75"/>
      <c r="O24" s="76"/>
      <c r="P24" s="76"/>
      <c r="Q24" s="66"/>
      <c r="R24" s="69"/>
      <c r="S24" s="69"/>
      <c r="T24" s="66"/>
      <c r="U24" s="68">
        <v>19050</v>
      </c>
      <c r="V24" s="68">
        <v>18050</v>
      </c>
      <c r="W24" s="66">
        <f t="shared" si="5"/>
        <v>94.750656167979</v>
      </c>
      <c r="X24" s="68">
        <v>144799</v>
      </c>
      <c r="Y24" s="68">
        <v>131673.91</v>
      </c>
      <c r="Z24" s="70">
        <f t="shared" si="6"/>
        <v>90.93564872685586</v>
      </c>
      <c r="AD24" s="110"/>
    </row>
    <row r="25" spans="1:26" ht="26.25" thickBot="1">
      <c r="A25" s="77"/>
      <c r="B25" s="78" t="s">
        <v>31</v>
      </c>
      <c r="C25" s="97">
        <v>3914433</v>
      </c>
      <c r="D25" s="98">
        <v>5737072.949999999</v>
      </c>
      <c r="E25" s="111">
        <f t="shared" si="0"/>
        <v>146.5620423187726</v>
      </c>
      <c r="F25" s="100">
        <v>6004885</v>
      </c>
      <c r="G25" s="100">
        <v>4015528.48</v>
      </c>
      <c r="H25" s="80">
        <f t="shared" si="1"/>
        <v>66.87103050266575</v>
      </c>
      <c r="I25" s="101">
        <v>970485</v>
      </c>
      <c r="J25" s="101">
        <v>570848.09</v>
      </c>
      <c r="K25" s="80">
        <f t="shared" si="2"/>
        <v>58.8209081026497</v>
      </c>
      <c r="L25" s="112"/>
      <c r="M25" s="83"/>
      <c r="N25" s="84"/>
      <c r="O25" s="85">
        <v>1829216</v>
      </c>
      <c r="P25" s="85">
        <v>925618.57</v>
      </c>
      <c r="Q25" s="80">
        <f>P25/O25*100</f>
        <v>50.60192836712558</v>
      </c>
      <c r="R25" s="86"/>
      <c r="S25" s="86"/>
      <c r="T25" s="80"/>
      <c r="U25" s="85">
        <v>3019675</v>
      </c>
      <c r="V25" s="85">
        <v>2415697.45</v>
      </c>
      <c r="W25" s="80">
        <f t="shared" si="5"/>
        <v>79.99859090796195</v>
      </c>
      <c r="X25" s="85">
        <v>81481</v>
      </c>
      <c r="Y25" s="85">
        <v>53364.37</v>
      </c>
      <c r="Z25" s="87">
        <f t="shared" si="6"/>
        <v>65.49302291331722</v>
      </c>
    </row>
    <row r="26" spans="1:26" ht="37.5" customHeight="1" thickBot="1">
      <c r="A26" s="19"/>
      <c r="B26" s="89" t="s">
        <v>32</v>
      </c>
      <c r="C26" s="90">
        <f>SUM(C19:C25)</f>
        <v>7810550</v>
      </c>
      <c r="D26" s="93">
        <f>SUM(D19:D25)</f>
        <v>9350001.41</v>
      </c>
      <c r="E26" s="113">
        <f t="shared" si="0"/>
        <v>119.70989763845057</v>
      </c>
      <c r="F26" s="90">
        <f>SUM(F19:F25)</f>
        <v>10478132</v>
      </c>
      <c r="G26" s="93">
        <f>SUM(G19:G25)</f>
        <v>6603429.72</v>
      </c>
      <c r="H26" s="94">
        <f t="shared" si="1"/>
        <v>63.021058715427515</v>
      </c>
      <c r="I26" s="93">
        <f>SUM(I19:I25)</f>
        <v>2682544</v>
      </c>
      <c r="J26" s="93">
        <f>SUM(J19:J25)</f>
        <v>2011856.4099999997</v>
      </c>
      <c r="K26" s="94">
        <f t="shared" si="2"/>
        <v>74.99807682558048</v>
      </c>
      <c r="L26" s="96">
        <f>SUM(L19:L25)</f>
        <v>0</v>
      </c>
      <c r="M26" s="96">
        <f>SUM(M19:M25)</f>
        <v>0</v>
      </c>
      <c r="N26" s="95">
        <f>SUM(N19:N25)</f>
        <v>0</v>
      </c>
      <c r="O26" s="93">
        <f>SUM(O19:O25)</f>
        <v>2238518</v>
      </c>
      <c r="P26" s="93">
        <f>SUM(P19:P25)</f>
        <v>1258299.7</v>
      </c>
      <c r="Q26" s="94">
        <f>P26/O26*100</f>
        <v>56.211283536697046</v>
      </c>
      <c r="R26" s="96"/>
      <c r="S26" s="96"/>
      <c r="T26" s="94"/>
      <c r="U26" s="93">
        <f>SUM(U19:U25)</f>
        <v>3492329</v>
      </c>
      <c r="V26" s="93">
        <f>SUM(V19:V25)</f>
        <v>2642255.8800000004</v>
      </c>
      <c r="W26" s="94">
        <f t="shared" si="5"/>
        <v>75.6588477202463</v>
      </c>
      <c r="X26" s="93">
        <f>SUM(X19:X25)</f>
        <v>894357</v>
      </c>
      <c r="Y26" s="93">
        <f>SUM(Y19:Y25)</f>
        <v>600170.58</v>
      </c>
      <c r="Z26" s="53">
        <f t="shared" si="6"/>
        <v>67.10637698368772</v>
      </c>
    </row>
    <row r="27" spans="1:26" ht="22.5" customHeight="1" thickBot="1">
      <c r="A27" s="19"/>
      <c r="B27" s="114" t="s">
        <v>33</v>
      </c>
      <c r="C27" s="90">
        <f>C10+C18+C26</f>
        <v>41846680</v>
      </c>
      <c r="D27" s="93">
        <f>D10+D18+D26</f>
        <v>52028754.97</v>
      </c>
      <c r="E27" s="92">
        <f t="shared" si="0"/>
        <v>124.33185851302899</v>
      </c>
      <c r="F27" s="90">
        <f>F10+F18+F26</f>
        <v>47380071</v>
      </c>
      <c r="G27" s="93">
        <f>G10+G18+G26</f>
        <v>30262889.65</v>
      </c>
      <c r="H27" s="115">
        <f t="shared" si="1"/>
        <v>63.87261355095901</v>
      </c>
      <c r="I27" s="93">
        <f>I10+I18+I26</f>
        <v>9439605</v>
      </c>
      <c r="J27" s="93">
        <f>J10+J18+J26</f>
        <v>6871993.459999999</v>
      </c>
      <c r="K27" s="115">
        <f t="shared" si="2"/>
        <v>72.7995870589924</v>
      </c>
      <c r="L27" s="93">
        <f>L10+L18+L26</f>
        <v>205748</v>
      </c>
      <c r="M27" s="93">
        <f>M10+M18+M26</f>
        <v>141167.71</v>
      </c>
      <c r="N27" s="116">
        <f>N10+N18+N26</f>
        <v>68.61194762525031</v>
      </c>
      <c r="O27" s="93">
        <f>O10+O18+O26</f>
        <v>13910741</v>
      </c>
      <c r="P27" s="93">
        <f>P10+P18+P26</f>
        <v>9934213.26</v>
      </c>
      <c r="Q27" s="115">
        <f>P27/O27*100</f>
        <v>71.41397614979677</v>
      </c>
      <c r="R27" s="93"/>
      <c r="S27" s="93"/>
      <c r="T27" s="117"/>
      <c r="U27" s="93">
        <f>U10+U18+U26</f>
        <v>15586070</v>
      </c>
      <c r="V27" s="93">
        <f>V10+V18+V26</f>
        <v>10536878.27</v>
      </c>
      <c r="W27" s="115">
        <f t="shared" si="5"/>
        <v>67.60445878916236</v>
      </c>
      <c r="X27" s="93">
        <f>X10+X18+X26</f>
        <v>2782575</v>
      </c>
      <c r="Y27" s="93">
        <f>Y10+Y18+Y26</f>
        <v>1790278.46</v>
      </c>
      <c r="Z27" s="118">
        <f t="shared" si="6"/>
        <v>64.33891126025354</v>
      </c>
    </row>
    <row r="28" spans="1:26" ht="28.5" customHeight="1" thickBot="1">
      <c r="A28" s="119"/>
      <c r="B28" s="120" t="s">
        <v>34</v>
      </c>
      <c r="C28" s="121">
        <v>176583584</v>
      </c>
      <c r="D28" s="122">
        <v>179998460.14</v>
      </c>
      <c r="E28" s="123">
        <f t="shared" si="0"/>
        <v>101.93385821187093</v>
      </c>
      <c r="F28" s="124">
        <v>184771386</v>
      </c>
      <c r="G28" s="125">
        <v>165789409.74</v>
      </c>
      <c r="H28" s="115">
        <f t="shared" si="1"/>
        <v>89.72677714286345</v>
      </c>
      <c r="I28" s="126">
        <v>883955</v>
      </c>
      <c r="J28" s="126">
        <v>728491.08</v>
      </c>
      <c r="K28" s="115">
        <f t="shared" si="2"/>
        <v>82.4126884287096</v>
      </c>
      <c r="L28" s="127"/>
      <c r="M28" s="128"/>
      <c r="N28" s="129"/>
      <c r="O28" s="127">
        <v>42993645</v>
      </c>
      <c r="P28" s="128">
        <v>34037329.30000001</v>
      </c>
      <c r="Q28" s="115">
        <f>P28/O28*100</f>
        <v>79.16828010279197</v>
      </c>
      <c r="R28" s="127">
        <v>24040568</v>
      </c>
      <c r="S28" s="128">
        <v>21316378.280000005</v>
      </c>
      <c r="T28" s="115">
        <f>S28/R28*100</f>
        <v>88.6683637424873</v>
      </c>
      <c r="U28" s="127"/>
      <c r="V28" s="128"/>
      <c r="W28" s="115"/>
      <c r="X28" s="127">
        <v>5059900</v>
      </c>
      <c r="Y28" s="128">
        <v>4228472.9</v>
      </c>
      <c r="Z28" s="118">
        <f t="shared" si="6"/>
        <v>83.56830965038836</v>
      </c>
    </row>
    <row r="29" spans="1:26" ht="24.75" customHeight="1" thickBot="1">
      <c r="A29" s="77"/>
      <c r="B29" s="130" t="s">
        <v>35</v>
      </c>
      <c r="C29" s="131">
        <f>C27+C28</f>
        <v>218430264</v>
      </c>
      <c r="D29" s="132">
        <f>D27+D28</f>
        <v>232027215.10999998</v>
      </c>
      <c r="E29" s="92">
        <f t="shared" si="0"/>
        <v>106.22484762917284</v>
      </c>
      <c r="F29" s="131">
        <f>F27+F28</f>
        <v>232151457</v>
      </c>
      <c r="G29" s="132">
        <f>G27+G28</f>
        <v>196052299.39000002</v>
      </c>
      <c r="H29" s="94">
        <f t="shared" si="1"/>
        <v>84.45016969675966</v>
      </c>
      <c r="I29" s="131">
        <f>I27+I28</f>
        <v>10323560</v>
      </c>
      <c r="J29" s="131">
        <f>J27+J28</f>
        <v>7600484.539999999</v>
      </c>
      <c r="K29" s="94">
        <f t="shared" si="2"/>
        <v>73.62270902673109</v>
      </c>
      <c r="L29" s="132">
        <f>L27+L28</f>
        <v>205748</v>
      </c>
      <c r="M29" s="132">
        <f>M27+M28</f>
        <v>141167.71</v>
      </c>
      <c r="N29" s="46">
        <f>N27+N28</f>
        <v>68.61194762525031</v>
      </c>
      <c r="O29" s="132">
        <f>O27+O28</f>
        <v>56904386</v>
      </c>
      <c r="P29" s="132">
        <f>P27+P28</f>
        <v>43971542.56000001</v>
      </c>
      <c r="Q29" s="94">
        <f>P29/O29*100</f>
        <v>77.27267729415446</v>
      </c>
      <c r="R29" s="132">
        <f>R27+R28</f>
        <v>24040568</v>
      </c>
      <c r="S29" s="132">
        <f>S27+S28</f>
        <v>21316378.280000005</v>
      </c>
      <c r="T29" s="94">
        <f>S29/R29*100</f>
        <v>88.6683637424873</v>
      </c>
      <c r="U29" s="132">
        <f>U27+U28</f>
        <v>15586070</v>
      </c>
      <c r="V29" s="132">
        <f>V27+V28</f>
        <v>10536878.27</v>
      </c>
      <c r="W29" s="94">
        <f>V29/U29*100</f>
        <v>67.60445878916236</v>
      </c>
      <c r="X29" s="132">
        <f>X27+X28</f>
        <v>7842475</v>
      </c>
      <c r="Y29" s="132">
        <f>Y27+Y28</f>
        <v>6018751.36</v>
      </c>
      <c r="Z29" s="53">
        <f t="shared" si="6"/>
        <v>76.74556004322616</v>
      </c>
    </row>
    <row r="30" spans="9:25" ht="12.75">
      <c r="I30" s="133"/>
      <c r="J30" s="134"/>
      <c r="K30" s="133"/>
      <c r="L30" s="133"/>
      <c r="M30" s="133"/>
      <c r="N30" s="133"/>
      <c r="O30" s="133"/>
      <c r="P30" s="134"/>
      <c r="Q30" s="133"/>
      <c r="R30" s="133"/>
      <c r="S30" s="134"/>
      <c r="T30" s="133"/>
      <c r="U30" s="133"/>
      <c r="V30" s="133"/>
      <c r="W30" s="133"/>
      <c r="X30" s="133"/>
      <c r="Y30" s="134"/>
    </row>
    <row r="31" spans="6:8" ht="12.75">
      <c r="F31" s="1"/>
      <c r="G31" s="135"/>
      <c r="H31" s="1"/>
    </row>
    <row r="32" spans="6:8" ht="12.75">
      <c r="F32" s="1"/>
      <c r="G32" s="1"/>
      <c r="H32" s="1"/>
    </row>
    <row r="36" spans="6:7" ht="12.75">
      <c r="F36" s="134"/>
      <c r="G36" s="134"/>
    </row>
  </sheetData>
  <sheetProtection/>
  <mergeCells count="11"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2016-05-30T09:35:21Z</dcterms:created>
  <dcterms:modified xsi:type="dcterms:W3CDTF">2016-05-30T09:36:52Z</dcterms:modified>
  <cp:category/>
  <cp:version/>
  <cp:contentType/>
  <cp:contentStatus/>
</cp:coreProperties>
</file>