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<sst xmlns="http://schemas.openxmlformats.org/spreadsheetml/2006/main" count="55" uniqueCount="36">
  <si>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30.11.2018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</si>
  <si>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</si>
  <si>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</si>
  <si>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</si>
  <si>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</si>
  <si>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</si>
  <si>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</si>
  <si>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</si>
  <si>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</si>
  <si>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</si>
  <si>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</si>
  <si>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</si>
  <si>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виконано
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</si>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</sst>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3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0039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43437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57393230</v>
      </c>
      <c r="D10" s="39">
        <v>57529776.07000001</v>
      </c>
      <c r="E10" s="40">
        <f aca="true" t="shared" si="0" ref="E10:E29">D10/C10*100</f>
        <v>100.23791319986697</v>
      </c>
      <c r="F10" s="41">
        <v>47470123</v>
      </c>
      <c r="G10" s="41">
        <v>45012250.75</v>
      </c>
      <c r="H10" s="42">
        <f aca="true" t="shared" si="1" ref="H10:H29">G10/F10*100</f>
        <v>94.82227537097387</v>
      </c>
      <c r="I10" s="41">
        <v>6346278</v>
      </c>
      <c r="J10" s="41">
        <v>5736535.609999999</v>
      </c>
      <c r="K10" s="42">
        <f aca="true" t="shared" si="2" ref="K10:K29">J10/I10*100</f>
        <v>90.39212606192164</v>
      </c>
      <c r="L10" s="41"/>
      <c r="M10" s="41"/>
      <c r="N10" s="41"/>
      <c r="O10" s="43">
        <v>18296266</v>
      </c>
      <c r="P10" s="43">
        <v>17261570.77</v>
      </c>
      <c r="Q10" s="42">
        <f aca="true" t="shared" si="3" ref="Q10:Q15">P10/O10*100</f>
        <v>94.34477379154849</v>
      </c>
      <c r="R10" s="44"/>
      <c r="S10" s="44"/>
      <c r="T10" s="41"/>
      <c r="U10" s="43">
        <v>19524809</v>
      </c>
      <c r="V10" s="43">
        <v>18714712.509999998</v>
      </c>
      <c r="W10" s="42">
        <f aca="true" t="shared" si="4" ref="W10:W18">V10/U10*100</f>
        <v>95.85093769675287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10411506</v>
      </c>
      <c r="D11" s="47">
        <v>10998178.29</v>
      </c>
      <c r="E11" s="48">
        <f t="shared" si="0"/>
        <v>105.63484562175731</v>
      </c>
      <c r="F11" s="49">
        <v>11221108</v>
      </c>
      <c r="G11" s="49">
        <v>10164839.62</v>
      </c>
      <c r="H11" s="50">
        <f t="shared" si="1"/>
        <v>90.58677289265907</v>
      </c>
      <c r="I11" s="49">
        <v>3051415</v>
      </c>
      <c r="J11" s="49">
        <v>2786437.67</v>
      </c>
      <c r="K11" s="50">
        <f t="shared" si="2"/>
        <v>91.31624738031373</v>
      </c>
      <c r="L11" s="51"/>
      <c r="M11" s="49"/>
      <c r="N11" s="49"/>
      <c r="O11" s="51">
        <v>3446039</v>
      </c>
      <c r="P11" s="51">
        <v>3097241.97</v>
      </c>
      <c r="Q11" s="50">
        <f t="shared" si="3"/>
        <v>89.87832029759385</v>
      </c>
      <c r="R11" s="49"/>
      <c r="S11" s="49"/>
      <c r="T11" s="49"/>
      <c r="U11" s="51">
        <v>2690498</v>
      </c>
      <c r="V11" s="51">
        <v>2558274.53</v>
      </c>
      <c r="W11" s="50">
        <f t="shared" si="4"/>
        <v>95.08553918270893</v>
      </c>
      <c r="X11" s="51">
        <v>1278205</v>
      </c>
      <c r="Y11" s="51">
        <v>1001069.33</v>
      </c>
      <c r="Z11" s="52">
        <f>Y11/X11*100</f>
        <v>78.31837068388873</v>
      </c>
    </row>
    <row r="12" spans="1:26" ht="25.5">
      <c r="A12" s="18"/>
      <c r="B12" s="46" t="s">
        <v>18</v>
      </c>
      <c r="C12" s="47">
        <v>10643502</v>
      </c>
      <c r="D12" s="47">
        <v>11423288.22</v>
      </c>
      <c r="E12" s="48">
        <f t="shared" si="0"/>
        <v>107.3264064778679</v>
      </c>
      <c r="F12" s="49">
        <v>10740935</v>
      </c>
      <c r="G12" s="49">
        <v>8801363.909999998</v>
      </c>
      <c r="H12" s="50">
        <f t="shared" si="1"/>
        <v>81.9422509306685</v>
      </c>
      <c r="I12" s="49">
        <v>3380574</v>
      </c>
      <c r="J12" s="49">
        <v>2763942.76</v>
      </c>
      <c r="K12" s="50">
        <f t="shared" si="2"/>
        <v>81.75956982453275</v>
      </c>
      <c r="L12" s="53"/>
      <c r="M12" s="53"/>
      <c r="N12" s="49"/>
      <c r="O12" s="51">
        <v>2592090</v>
      </c>
      <c r="P12" s="51">
        <v>2254463.27</v>
      </c>
      <c r="Q12" s="50">
        <f t="shared" si="3"/>
        <v>86.97472965830661</v>
      </c>
      <c r="R12" s="53"/>
      <c r="S12" s="53"/>
      <c r="T12" s="49"/>
      <c r="U12" s="51">
        <v>2478361</v>
      </c>
      <c r="V12" s="51">
        <v>1733196.32</v>
      </c>
      <c r="W12" s="50">
        <f t="shared" si="4"/>
        <v>69.93316631435049</v>
      </c>
      <c r="X12" s="51">
        <v>912480</v>
      </c>
      <c r="Y12" s="51">
        <v>837951.03</v>
      </c>
      <c r="Z12" s="52">
        <f>Y12/X12*100</f>
        <v>91.83226262493424</v>
      </c>
    </row>
    <row r="13" spans="1:26" ht="25.5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13889778</v>
      </c>
      <c r="D14" s="47">
        <v>14401157.120000001</v>
      </c>
      <c r="E14" s="48">
        <f t="shared" si="0"/>
        <v>103.68169397667839</v>
      </c>
      <c r="F14" s="49">
        <v>15196702</v>
      </c>
      <c r="G14" s="49">
        <v>13842582.430000002</v>
      </c>
      <c r="H14" s="50">
        <f t="shared" si="1"/>
        <v>91.08938524951007</v>
      </c>
      <c r="I14" s="49">
        <v>3432176</v>
      </c>
      <c r="J14" s="49">
        <v>3086013.8</v>
      </c>
      <c r="K14" s="50">
        <f t="shared" si="2"/>
        <v>89.91420603139233</v>
      </c>
      <c r="L14" s="51">
        <v>951323</v>
      </c>
      <c r="M14" s="49">
        <v>917717.16</v>
      </c>
      <c r="N14" s="50">
        <f>M14/L14*100</f>
        <v>96.4674626809191</v>
      </c>
      <c r="O14" s="51">
        <v>4785927</v>
      </c>
      <c r="P14" s="51">
        <v>4324477.21</v>
      </c>
      <c r="Q14" s="50">
        <f t="shared" si="3"/>
        <v>90.35819413877395</v>
      </c>
      <c r="R14" s="53"/>
      <c r="S14" s="53"/>
      <c r="T14" s="49"/>
      <c r="U14" s="51">
        <v>4178535</v>
      </c>
      <c r="V14" s="51">
        <v>3986794.79</v>
      </c>
      <c r="W14" s="50">
        <f t="shared" si="4"/>
        <v>95.41130539770518</v>
      </c>
      <c r="X14" s="51">
        <v>1182478</v>
      </c>
      <c r="Y14" s="51">
        <v>1018297.43</v>
      </c>
      <c r="Z14" s="52">
        <f>Y14/X14*100</f>
        <v>86.11554971847258</v>
      </c>
    </row>
    <row r="15" spans="1:26" ht="25.5">
      <c r="A15" s="18"/>
      <c r="B15" s="46" t="s">
        <v>21</v>
      </c>
      <c r="C15" s="47">
        <v>3712013</v>
      </c>
      <c r="D15" s="47">
        <v>3748325.64</v>
      </c>
      <c r="E15" s="48">
        <f t="shared" si="0"/>
        <v>100.9782465740287</v>
      </c>
      <c r="F15" s="49">
        <v>3552013</v>
      </c>
      <c r="G15" s="49">
        <v>3357159.48</v>
      </c>
      <c r="H15" s="50">
        <f t="shared" si="1"/>
        <v>94.51427908625334</v>
      </c>
      <c r="I15" s="49">
        <v>1008522</v>
      </c>
      <c r="J15" s="49">
        <v>996263.52</v>
      </c>
      <c r="K15" s="50">
        <f t="shared" si="2"/>
        <v>98.78451040235117</v>
      </c>
      <c r="L15" s="49"/>
      <c r="M15" s="49"/>
      <c r="N15" s="49"/>
      <c r="O15" s="51">
        <v>1798732</v>
      </c>
      <c r="P15" s="51">
        <v>1672422.39</v>
      </c>
      <c r="Q15" s="50">
        <f t="shared" si="3"/>
        <v>92.9778527318133</v>
      </c>
      <c r="R15" s="53"/>
      <c r="S15" s="53"/>
      <c r="T15" s="49"/>
      <c r="U15" s="51">
        <v>303568</v>
      </c>
      <c r="V15" s="51">
        <v>287590.58</v>
      </c>
      <c r="W15" s="50">
        <f t="shared" si="4"/>
        <v>94.73679043904497</v>
      </c>
      <c r="X15" s="51">
        <v>420255</v>
      </c>
      <c r="Y15" s="51">
        <v>386024.14</v>
      </c>
      <c r="Z15" s="52">
        <f>Y15/X15*100</f>
        <v>91.85474057417521</v>
      </c>
    </row>
    <row r="16" spans="1:26" ht="25.5">
      <c r="A16" s="18"/>
      <c r="B16" s="46" t="s">
        <v>22</v>
      </c>
      <c r="C16" s="47">
        <v>4635636</v>
      </c>
      <c r="D16" s="47">
        <v>5579829.430000001</v>
      </c>
      <c r="E16" s="48">
        <f t="shared" si="0"/>
        <v>120.36815293521754</v>
      </c>
      <c r="F16" s="49">
        <v>5343381</v>
      </c>
      <c r="G16" s="49">
        <v>4905290.54</v>
      </c>
      <c r="H16" s="50">
        <f t="shared" si="1"/>
        <v>91.80124980793995</v>
      </c>
      <c r="I16" s="49">
        <v>1907366</v>
      </c>
      <c r="J16" s="49">
        <v>1700298.74</v>
      </c>
      <c r="K16" s="50">
        <f t="shared" si="2"/>
        <v>89.14381088894318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2621007</v>
      </c>
      <c r="V16" s="51">
        <v>2463697.08</v>
      </c>
      <c r="W16" s="50">
        <f t="shared" si="4"/>
        <v>93.99811141290351</v>
      </c>
      <c r="X16" s="51">
        <v>541424</v>
      </c>
      <c r="Y16" s="51">
        <v>502324.43</v>
      </c>
      <c r="Z16" s="52">
        <f>Y16/X16*100</f>
        <v>92.77838256154142</v>
      </c>
    </row>
    <row r="17" spans="1:26" ht="26.25" thickBot="1">
      <c r="A17" s="37"/>
      <c r="B17" s="54" t="s">
        <v>23</v>
      </c>
      <c r="C17" s="55">
        <v>32364158</v>
      </c>
      <c r="D17" s="55">
        <v>34653667.11</v>
      </c>
      <c r="E17" s="56">
        <f t="shared" si="0"/>
        <v>107.07421187969727</v>
      </c>
      <c r="F17" s="57">
        <v>23903900</v>
      </c>
      <c r="G17" s="57">
        <v>21085289.490000002</v>
      </c>
      <c r="H17" s="56">
        <f t="shared" si="1"/>
        <v>88.20857470956624</v>
      </c>
      <c r="I17" s="57">
        <v>6303059</v>
      </c>
      <c r="J17" s="57">
        <v>5732976.1899999995</v>
      </c>
      <c r="K17" s="56">
        <f t="shared" si="2"/>
        <v>90.95545813548627</v>
      </c>
      <c r="L17" s="58"/>
      <c r="M17" s="58"/>
      <c r="N17" s="58"/>
      <c r="O17" s="59">
        <v>9816979</v>
      </c>
      <c r="P17" s="59">
        <v>8481017.280000001</v>
      </c>
      <c r="Q17" s="56">
        <f>P17/O17*100</f>
        <v>86.39131529159837</v>
      </c>
      <c r="R17" s="60"/>
      <c r="S17" s="60"/>
      <c r="T17" s="58"/>
      <c r="U17" s="59">
        <v>3701635</v>
      </c>
      <c r="V17" s="59">
        <v>3423604.46</v>
      </c>
      <c r="W17" s="56">
        <f t="shared" si="4"/>
        <v>92.48898013985712</v>
      </c>
      <c r="X17" s="59">
        <v>2745778</v>
      </c>
      <c r="Y17" s="59">
        <v>2206736.51</v>
      </c>
      <c r="Z17" s="61">
        <f>Y17/X17*100</f>
        <v>80.36835133794501</v>
      </c>
    </row>
    <row r="18" spans="1:26" ht="26.25" thickBot="1">
      <c r="A18" s="62"/>
      <c r="B18" s="63" t="s">
        <v>24</v>
      </c>
      <c r="C18" s="64">
        <f>SUM(C11:C17)</f>
        <v>75656593</v>
      </c>
      <c r="D18" s="64">
        <f>SUM(D11:D17)</f>
        <v>80804445.81</v>
      </c>
      <c r="E18" s="65">
        <f t="shared" si="0"/>
        <v>106.80423556741448</v>
      </c>
      <c r="F18" s="66">
        <f>SUM(F11:F17)</f>
        <v>69958039</v>
      </c>
      <c r="G18" s="66">
        <f>SUM(G11:G17)</f>
        <v>62156525.47</v>
      </c>
      <c r="H18" s="67">
        <f t="shared" si="1"/>
        <v>88.8482958620381</v>
      </c>
      <c r="I18" s="66">
        <f>SUM(I11:I17)</f>
        <v>19083112</v>
      </c>
      <c r="J18" s="66">
        <f>SUM(J11:J17)</f>
        <v>17065932.68</v>
      </c>
      <c r="K18" s="67">
        <f t="shared" si="2"/>
        <v>89.42950541819384</v>
      </c>
      <c r="L18" s="66">
        <f>SUM(L11:L17)</f>
        <v>951323</v>
      </c>
      <c r="M18" s="66">
        <f>SUM(M11:M17)</f>
        <v>917717.16</v>
      </c>
      <c r="N18" s="67">
        <f>M18/L18*100</f>
        <v>96.4674626809191</v>
      </c>
      <c r="O18" s="66">
        <f>SUM(O11:O17)</f>
        <v>22439767</v>
      </c>
      <c r="P18" s="66">
        <f>SUM(P11:P17)</f>
        <v>19829622.12</v>
      </c>
      <c r="Q18" s="67">
        <f>P18/O18*100</f>
        <v>88.36821754878294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15973604</v>
      </c>
      <c r="V18" s="66">
        <f>SUM(V11:V17)</f>
        <v>14453157.759999998</v>
      </c>
      <c r="W18" s="67">
        <f t="shared" si="4"/>
        <v>90.48150786760458</v>
      </c>
      <c r="X18" s="66">
        <f>SUM(X11:X17)</f>
        <v>7080620</v>
      </c>
      <c r="Y18" s="66">
        <f>SUM(Y11:Y17)</f>
        <v>5952402.87</v>
      </c>
      <c r="Z18" s="68">
        <f>Y18/X18*100</f>
        <v>84.06612514158365</v>
      </c>
    </row>
    <row r="19" spans="1:26" ht="25.5">
      <c r="A19" s="18"/>
      <c r="B19" s="69" t="s">
        <v>25</v>
      </c>
      <c r="C19" s="70">
        <v>1140356</v>
      </c>
      <c r="D19" s="71">
        <v>1203268.53</v>
      </c>
      <c r="E19" s="72">
        <f t="shared" si="0"/>
        <v>105.51692015475868</v>
      </c>
      <c r="F19" s="73">
        <v>1033427</v>
      </c>
      <c r="G19" s="73">
        <v>1007906.45</v>
      </c>
      <c r="H19" s="74">
        <f t="shared" si="1"/>
        <v>97.53049320368056</v>
      </c>
      <c r="I19" s="75">
        <v>1027967</v>
      </c>
      <c r="J19" s="75">
        <v>1002446.45</v>
      </c>
      <c r="K19" s="74">
        <f t="shared" si="2"/>
        <v>97.51737653056955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5709133</v>
      </c>
      <c r="D20" s="47">
        <v>5674489.03</v>
      </c>
      <c r="E20" s="48">
        <f t="shared" si="0"/>
        <v>99.3931833432502</v>
      </c>
      <c r="F20" s="49">
        <v>5645412</v>
      </c>
      <c r="G20" s="49">
        <v>5453133.79</v>
      </c>
      <c r="H20" s="50">
        <f t="shared" si="1"/>
        <v>96.59408011319634</v>
      </c>
      <c r="I20" s="75">
        <v>1550409</v>
      </c>
      <c r="J20" s="75">
        <v>1520448.25</v>
      </c>
      <c r="K20" s="50">
        <f t="shared" si="2"/>
        <v>98.06755830235764</v>
      </c>
      <c r="L20" s="49"/>
      <c r="M20" s="49"/>
      <c r="N20" s="49"/>
      <c r="O20" s="51">
        <v>3129622</v>
      </c>
      <c r="P20" s="51">
        <v>3012225.06</v>
      </c>
      <c r="Q20" s="50">
        <f>P20/O20*100</f>
        <v>96.24884602677255</v>
      </c>
      <c r="R20" s="53"/>
      <c r="S20" s="53"/>
      <c r="T20" s="49"/>
      <c r="U20" s="77">
        <v>166345</v>
      </c>
      <c r="V20" s="77">
        <v>161239.25</v>
      </c>
      <c r="W20" s="50">
        <f aca="true" t="shared" si="5" ref="W20:W27">V20/U20*100</f>
        <v>96.93062610838919</v>
      </c>
      <c r="X20" s="51">
        <v>743901</v>
      </c>
      <c r="Y20" s="51">
        <v>706299.41</v>
      </c>
      <c r="Z20" s="52">
        <f aca="true" t="shared" si="6" ref="Z20:Z29">Y20/X20*100</f>
        <v>94.94535025493984</v>
      </c>
    </row>
    <row r="21" spans="1:26" ht="25.5">
      <c r="A21" s="18"/>
      <c r="B21" s="46" t="s">
        <v>27</v>
      </c>
      <c r="C21" s="79">
        <v>1253294</v>
      </c>
      <c r="D21" s="47">
        <v>1275735.27</v>
      </c>
      <c r="E21" s="48">
        <f t="shared" si="0"/>
        <v>101.79058305553205</v>
      </c>
      <c r="F21" s="49">
        <v>1435055</v>
      </c>
      <c r="G21" s="49">
        <v>1269359.89</v>
      </c>
      <c r="H21" s="50">
        <f t="shared" si="1"/>
        <v>88.45374497841544</v>
      </c>
      <c r="I21" s="75">
        <v>780815</v>
      </c>
      <c r="J21" s="75">
        <v>694530.28</v>
      </c>
      <c r="K21" s="50">
        <f t="shared" si="2"/>
        <v>88.94940286751664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99300</v>
      </c>
      <c r="V21" s="77">
        <v>87376.91</v>
      </c>
      <c r="W21" s="50">
        <f t="shared" si="5"/>
        <v>87.992860020141</v>
      </c>
      <c r="X21" s="51">
        <v>547020</v>
      </c>
      <c r="Y21" s="51">
        <v>476092.5</v>
      </c>
      <c r="Z21" s="52">
        <f t="shared" si="6"/>
        <v>87.03383788526928</v>
      </c>
    </row>
    <row r="22" spans="1:26" ht="25.5">
      <c r="A22" s="18"/>
      <c r="B22" s="46" t="s">
        <v>28</v>
      </c>
      <c r="C22" s="79">
        <v>5615867</v>
      </c>
      <c r="D22" s="47">
        <v>5569799.470000001</v>
      </c>
      <c r="E22" s="48">
        <f t="shared" si="0"/>
        <v>99.17968979678473</v>
      </c>
      <c r="F22" s="49">
        <v>2162159</v>
      </c>
      <c r="G22" s="49">
        <v>1892473.45</v>
      </c>
      <c r="H22" s="50">
        <f t="shared" si="1"/>
        <v>87.52702507077417</v>
      </c>
      <c r="I22" s="75">
        <v>1201161</v>
      </c>
      <c r="J22" s="75">
        <v>1103811.62</v>
      </c>
      <c r="K22" s="50">
        <f t="shared" si="2"/>
        <v>91.89539287406102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459708</v>
      </c>
      <c r="V22" s="77">
        <v>423747.8</v>
      </c>
      <c r="W22" s="50">
        <f t="shared" si="5"/>
        <v>92.17759969371862</v>
      </c>
      <c r="X22" s="51">
        <v>378895</v>
      </c>
      <c r="Y22" s="51">
        <v>279012.6</v>
      </c>
      <c r="Z22" s="52">
        <f t="shared" si="6"/>
        <v>73.63850143179508</v>
      </c>
    </row>
    <row r="23" spans="1:26" ht="27.75" customHeight="1">
      <c r="A23" s="18"/>
      <c r="B23" s="46" t="s">
        <v>29</v>
      </c>
      <c r="C23" s="79">
        <v>4036187</v>
      </c>
      <c r="D23" s="47">
        <v>4420064.14</v>
      </c>
      <c r="E23" s="48">
        <f t="shared" si="0"/>
        <v>109.51088589304707</v>
      </c>
      <c r="F23" s="49">
        <v>4262089</v>
      </c>
      <c r="G23" s="49">
        <v>4041987.87</v>
      </c>
      <c r="H23" s="50">
        <f t="shared" si="1"/>
        <v>94.83583918590156</v>
      </c>
      <c r="I23" s="75">
        <v>1693618</v>
      </c>
      <c r="J23" s="75">
        <v>1575250.65</v>
      </c>
      <c r="K23" s="50">
        <f t="shared" si="2"/>
        <v>93.0109770916464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1962072</v>
      </c>
      <c r="V23" s="77">
        <v>1916791.73</v>
      </c>
      <c r="W23" s="50">
        <f t="shared" si="5"/>
        <v>97.69222179410338</v>
      </c>
      <c r="X23" s="51">
        <v>485089</v>
      </c>
      <c r="Y23" s="51">
        <v>443129.69</v>
      </c>
      <c r="Z23" s="52">
        <f t="shared" si="6"/>
        <v>91.35018316226507</v>
      </c>
    </row>
    <row r="24" spans="1:30" ht="26.25" thickBot="1">
      <c r="A24" s="18"/>
      <c r="B24" s="46" t="s">
        <v>30</v>
      </c>
      <c r="C24" s="79">
        <v>1851127</v>
      </c>
      <c r="D24" s="47">
        <v>2265577.61</v>
      </c>
      <c r="E24" s="48">
        <f t="shared" si="0"/>
        <v>122.38909648014425</v>
      </c>
      <c r="F24" s="49">
        <v>1943159</v>
      </c>
      <c r="G24" s="49">
        <v>1767151.95</v>
      </c>
      <c r="H24" s="50">
        <f t="shared" si="1"/>
        <v>90.94222088876927</v>
      </c>
      <c r="I24" s="75">
        <v>1189817</v>
      </c>
      <c r="J24" s="75">
        <v>1059947.2</v>
      </c>
      <c r="K24" s="50">
        <f t="shared" si="2"/>
        <v>89.08489288688932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267310</v>
      </c>
      <c r="V24" s="77">
        <v>249577.95</v>
      </c>
      <c r="W24" s="50">
        <f t="shared" si="5"/>
        <v>93.3664846058883</v>
      </c>
      <c r="X24" s="51">
        <v>436572</v>
      </c>
      <c r="Y24" s="51">
        <v>364114.92</v>
      </c>
      <c r="Z24" s="52">
        <f t="shared" si="6"/>
        <v>83.40317748275197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19605964</v>
      </c>
      <c r="D26" s="85">
        <f>SUM(D19:D25)</f>
        <v>20408934.05</v>
      </c>
      <c r="E26" s="65">
        <f t="shared" si="0"/>
        <v>104.09553975514798</v>
      </c>
      <c r="F26" s="85">
        <f>SUM(F19:F25)</f>
        <v>16481301</v>
      </c>
      <c r="G26" s="85">
        <f>SUM(G19:G25)</f>
        <v>15432013.399999999</v>
      </c>
      <c r="H26" s="67">
        <f t="shared" si="1"/>
        <v>93.63346619299045</v>
      </c>
      <c r="I26" s="66">
        <f>SUM(I19:I25)</f>
        <v>7443787</v>
      </c>
      <c r="J26" s="66">
        <f>SUM(J19:J25)</f>
        <v>6956434.45</v>
      </c>
      <c r="K26" s="67">
        <f t="shared" si="2"/>
        <v>93.45289501163857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3129622</v>
      </c>
      <c r="P26" s="66">
        <f>SUM(P19:P25)</f>
        <v>3012225.06</v>
      </c>
      <c r="Q26" s="67">
        <f>P26/O26*100</f>
        <v>96.24884602677255</v>
      </c>
      <c r="R26" s="66"/>
      <c r="S26" s="66"/>
      <c r="T26" s="66"/>
      <c r="U26" s="66">
        <f>SUM(U19:U25)</f>
        <v>2954735</v>
      </c>
      <c r="V26" s="66">
        <f>SUM(V19:V25)</f>
        <v>2838733.64</v>
      </c>
      <c r="W26" s="67">
        <f t="shared" si="5"/>
        <v>96.07405198774171</v>
      </c>
      <c r="X26" s="66">
        <f>SUM(X19:X25)</f>
        <v>2591477</v>
      </c>
      <c r="Y26" s="66">
        <f>SUM(Y19:Y25)</f>
        <v>2268649.12</v>
      </c>
      <c r="Z26" s="68">
        <f t="shared" si="6"/>
        <v>87.54270711258484</v>
      </c>
    </row>
    <row r="27" spans="1:26" ht="22.5" customHeight="1" thickBot="1">
      <c r="A27" s="18"/>
      <c r="B27" s="86" t="s">
        <v>33</v>
      </c>
      <c r="C27" s="87">
        <f>C10+C18+C26</f>
        <v>152655787</v>
      </c>
      <c r="D27" s="88">
        <f>D10+D18+D26</f>
        <v>158743155.93</v>
      </c>
      <c r="E27" s="89">
        <f t="shared" si="0"/>
        <v>103.98764373734485</v>
      </c>
      <c r="F27" s="90">
        <f>F10+F18+F26</f>
        <v>133909463</v>
      </c>
      <c r="G27" s="91">
        <f>G10+G18+G26</f>
        <v>122600789.62</v>
      </c>
      <c r="H27" s="89">
        <f t="shared" si="1"/>
        <v>91.55498563981249</v>
      </c>
      <c r="I27" s="91">
        <f>I10+I18+I26</f>
        <v>32873177</v>
      </c>
      <c r="J27" s="91">
        <f>J10+J18+J26</f>
        <v>29758902.74</v>
      </c>
      <c r="K27" s="89">
        <f t="shared" si="2"/>
        <v>90.5263970683454</v>
      </c>
      <c r="L27" s="91">
        <f>L10+L18+L26</f>
        <v>951323</v>
      </c>
      <c r="M27" s="91">
        <f>M10+M18+M26</f>
        <v>917717.16</v>
      </c>
      <c r="N27" s="89">
        <f>N10+N18+N26</f>
        <v>96.4674626809191</v>
      </c>
      <c r="O27" s="91">
        <f>O10+O18+O26</f>
        <v>43865655</v>
      </c>
      <c r="P27" s="91">
        <f>P10+P18+P26</f>
        <v>40103417.95</v>
      </c>
      <c r="Q27" s="89">
        <f>P27/O27*100</f>
        <v>91.42327397140201</v>
      </c>
      <c r="R27" s="91"/>
      <c r="S27" s="91"/>
      <c r="T27" s="90"/>
      <c r="U27" s="91">
        <f>U10+U18+U26</f>
        <v>38453148</v>
      </c>
      <c r="V27" s="91">
        <f>V10+V18+V26</f>
        <v>36006603.91</v>
      </c>
      <c r="W27" s="89">
        <f t="shared" si="5"/>
        <v>93.63759739514693</v>
      </c>
      <c r="X27" s="91">
        <f>X10+X18+X26</f>
        <v>9672097</v>
      </c>
      <c r="Y27" s="91">
        <f>Y10+Y18+Y26</f>
        <v>8221051.99</v>
      </c>
      <c r="Z27" s="92">
        <f t="shared" si="6"/>
        <v>84.99761726955384</v>
      </c>
    </row>
    <row r="28" spans="1:26" ht="28.5" customHeight="1" thickBot="1">
      <c r="A28" s="62"/>
      <c r="B28" s="93" t="s">
        <v>34</v>
      </c>
      <c r="C28" s="93">
        <v>683883360.4</v>
      </c>
      <c r="D28" s="93">
        <v>675120444.95</v>
      </c>
      <c r="E28" s="94">
        <f t="shared" si="0"/>
        <v>98.71865350768667</v>
      </c>
      <c r="F28" s="95">
        <v>644178788.4</v>
      </c>
      <c r="G28" s="95">
        <v>583916481.7499999</v>
      </c>
      <c r="H28" s="94">
        <f t="shared" si="1"/>
        <v>90.6450960920836</v>
      </c>
      <c r="I28" s="96">
        <v>4857162</v>
      </c>
      <c r="J28" s="96">
        <v>4613105.17</v>
      </c>
      <c r="K28" s="94">
        <f t="shared" si="2"/>
        <v>94.97532036197269</v>
      </c>
      <c r="L28" s="97"/>
      <c r="M28" s="95"/>
      <c r="N28" s="94"/>
      <c r="O28" s="97">
        <v>190467082</v>
      </c>
      <c r="P28" s="96">
        <v>154863887.41000003</v>
      </c>
      <c r="Q28" s="94">
        <f>P28/O28*100</f>
        <v>81.30742897084968</v>
      </c>
      <c r="R28" s="97">
        <v>89125405</v>
      </c>
      <c r="S28" s="96">
        <v>84428486.17999999</v>
      </c>
      <c r="T28" s="94">
        <f>S28/R28*100</f>
        <v>94.72998880622197</v>
      </c>
      <c r="U28" s="97"/>
      <c r="V28" s="96"/>
      <c r="W28" s="94"/>
      <c r="X28" s="97">
        <v>12801269</v>
      </c>
      <c r="Y28" s="96">
        <v>11727646.85</v>
      </c>
      <c r="Z28" s="98">
        <f t="shared" si="6"/>
        <v>91.61315842984004</v>
      </c>
    </row>
    <row r="29" spans="1:26" ht="24.75" customHeight="1" thickBot="1">
      <c r="A29" s="37"/>
      <c r="B29" s="99" t="s">
        <v>35</v>
      </c>
      <c r="C29" s="100">
        <f>C27+C28</f>
        <v>836539147.4</v>
      </c>
      <c r="D29" s="101">
        <f>D27+D28</f>
        <v>833863600.8800001</v>
      </c>
      <c r="E29" s="102">
        <f t="shared" si="0"/>
        <v>99.68016481615767</v>
      </c>
      <c r="F29" s="100">
        <f>F27+F28</f>
        <v>778088251.4</v>
      </c>
      <c r="G29" s="100">
        <f>G27+G28</f>
        <v>706517271.3699999</v>
      </c>
      <c r="H29" s="102">
        <f t="shared" si="1"/>
        <v>90.80168863863145</v>
      </c>
      <c r="I29" s="103">
        <f>I27+I28</f>
        <v>37730339</v>
      </c>
      <c r="J29" s="103">
        <f>J27+J28</f>
        <v>34372007.91</v>
      </c>
      <c r="K29" s="104">
        <f t="shared" si="2"/>
        <v>91.09912293658427</v>
      </c>
      <c r="L29" s="105">
        <f>L27+L28</f>
        <v>951323</v>
      </c>
      <c r="M29" s="105">
        <f>M27+M28</f>
        <v>917717.16</v>
      </c>
      <c r="N29" s="104">
        <f>N27+N28</f>
        <v>96.4674626809191</v>
      </c>
      <c r="O29" s="105">
        <f>O27+O28</f>
        <v>234332737</v>
      </c>
      <c r="P29" s="105">
        <f>P27+P28</f>
        <v>194967305.36</v>
      </c>
      <c r="Q29" s="104">
        <f>P29/O29*100</f>
        <v>83.20105327835607</v>
      </c>
      <c r="R29" s="105">
        <f>R27+R28</f>
        <v>89125405</v>
      </c>
      <c r="S29" s="105">
        <f>S27+S28</f>
        <v>84428486.17999999</v>
      </c>
      <c r="T29" s="104">
        <f>S29/R29*100</f>
        <v>94.72998880622197</v>
      </c>
      <c r="U29" s="105">
        <f>U27+U28</f>
        <v>38453148</v>
      </c>
      <c r="V29" s="105">
        <f>V27+V28</f>
        <v>36006603.91</v>
      </c>
      <c r="W29" s="104">
        <f>V29/U29*100</f>
        <v>93.63759739514693</v>
      </c>
      <c r="X29" s="105">
        <f>X27+X28</f>
        <v>22473366</v>
      </c>
      <c r="Y29" s="105">
        <f>Y27+Y28</f>
        <v>19948698.84</v>
      </c>
      <c r="Z29" s="106">
        <f t="shared" si="6"/>
        <v>88.765958957817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2018-12-03T09:07:14Z</dcterms:created>
  <dcterms:modified xsi:type="dcterms:W3CDTF">2018-12-03T09:08:58Z</dcterms:modified>
  <cp:category/>
  <cp:version/>
  <cp:contentType/>
  <cp:contentStatus/>
</cp:coreProperties>
</file>