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<sst xmlns="http://schemas.openxmlformats.org/spreadsheetml/2006/main" count="182" uniqueCount="124">
  <si>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</si>
  <si>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</si>
  <si>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</si>
  <si>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</si>
  <si>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</si>
  <si>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</si>
  <si>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</si>
  <si>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</si>
  <si>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</si>
  <si>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</si>
  <si>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</si>
  <si>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</si>
  <si>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</si>
  <si>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</si>
  <si>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</si>
  <si>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</si>
  <si>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</si>
  <si>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</si>
  <si>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</si>
  <si>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</si>
  <si>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</si>
  <si>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</si>
  <si>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</si>
  <si>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</si>
  <si>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</si>
  <si>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</si>
  <si>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</si>
  <si>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</si>
  <si>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</si>
  <si>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</si>
  <si>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</si>
  <si>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</si>
  <si>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</si>
  <si>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</si>
  <si>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</si>
  <si>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</si>
  <si>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</si>
  <si>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</si>
  <si>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</si>
  <si>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</si>
  <si>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</si>
  <si>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</si>
  <si>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</si>
  <si>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</si>
  <si>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</si>
  <si>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</si>
  <si>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</si>
  <si>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</si>
  <si>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</si>
  <si>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</si>
  <si>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</si>
  <si>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</si>
  <si>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</si>
  <si>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</si>
  <si>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</si>
  <si>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</si>
  <si>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</si>
  <si>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</si>
  <si>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</si>
  <si>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</si>
  <si>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</si>
  <si>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</si>
  <si>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</si>
  <si>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</si>
  <si>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</si>
  <si>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</si>
  <si>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</si>
  <si>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</si>
  <si>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</si>
  <si>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</si>
  <si>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</si>
  <si>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</si>
  <si>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</si>
  <si>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</si>
  <si>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</si>
  <si>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</si>
  <si>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</si>
  <si>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</si>
  <si>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</si>
  <si>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</si>
  <si>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</si>
  <si>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</si>
  <si>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</si>
  <si>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</si>
  <si>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</si>
  <si>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</si>
  <si>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</si>
  <si>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</si>
  <si>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</si>
  <si>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</si>
  <si>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</si>
  <si>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</si>
  <si>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</si>
  <si>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</si>
  <si>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</si>
  <si>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</si>
  <si>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</si>
  <si>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</si>
  <si>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</si>
  <si>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</si>
  <si>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</si>
  <si>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</si>
  <si>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</si>
  <si>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</si>
  <si>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</si>
  <si>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</si>
  <si>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</si>
  <si>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</si>
  <si>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</si>
  <si>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</si>
  <si>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</si>
  <si>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</si>
  <si>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</si>
  <si>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</si>
  <si>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</si>
  <si>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</si>
  <si>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</si>
  <si>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</si>
  <si>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</si>
  <si>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</si>
  <si>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</si>
  <si>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</si>
  <si>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</si>
  <si>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станом на  25  серпня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</si>
</sst>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9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F7" sqref="F7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123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f>889689.21+68114.98</f>
        <v>957804.19</v>
      </c>
      <c r="K12" s="2" t="s">
        <v>36</v>
      </c>
      <c r="L12" s="10">
        <f>C12-J12</f>
        <v>546995.81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f>323977.89+23104.8</f>
        <v>347082.69</v>
      </c>
      <c r="K14" s="2" t="s">
        <v>36</v>
      </c>
      <c r="L14" s="10">
        <f>C14-J14</f>
        <v>199427.31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50</v>
      </c>
      <c r="K16" s="2" t="s">
        <v>36</v>
      </c>
      <c r="L16" s="10">
        <f>C16-J16</f>
        <v>612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/>
      <c r="J18" s="2"/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f>J20+J24+J28+J32</f>
        <v>11444.05</v>
      </c>
      <c r="K19" s="2" t="s">
        <v>36</v>
      </c>
      <c r="L19" s="10">
        <f>C19-J19</f>
        <v>27182.95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</f>
        <v>1756.04</v>
      </c>
      <c r="K20" s="2" t="s">
        <v>10</v>
      </c>
      <c r="L20" s="10">
        <f>G20-J20</f>
        <v>1373.96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109</v>
      </c>
      <c r="L23" s="1"/>
    </row>
    <row r="24" spans="1:12" ht="12.75">
      <c r="A24" s="1"/>
      <c r="B24" s="1"/>
      <c r="C24" s="10"/>
      <c r="D24" s="1">
        <v>57108261</v>
      </c>
      <c r="E24" s="3">
        <v>42114</v>
      </c>
      <c r="F24" s="1" t="s">
        <v>9</v>
      </c>
      <c r="G24" s="1">
        <v>2280</v>
      </c>
      <c r="H24" s="1"/>
      <c r="I24" s="1"/>
      <c r="J24" s="10">
        <f>J25+J26+J27</f>
        <v>985.86</v>
      </c>
      <c r="K24" s="1" t="s">
        <v>11</v>
      </c>
      <c r="L24" s="10">
        <f>G24-J24</f>
        <v>1294.1399999999999</v>
      </c>
    </row>
    <row r="25" spans="1:12" ht="12.75">
      <c r="A25" s="1"/>
      <c r="B25" s="1"/>
      <c r="C25" s="10"/>
      <c r="D25" s="1"/>
      <c r="E25" s="1"/>
      <c r="F25" s="1"/>
      <c r="G25" s="1"/>
      <c r="H25" s="1">
        <v>109</v>
      </c>
      <c r="I25" s="1" t="s">
        <v>79</v>
      </c>
      <c r="J25" s="1">
        <v>691.26</v>
      </c>
      <c r="K25" s="1" t="s">
        <v>80</v>
      </c>
      <c r="L25" s="1"/>
    </row>
    <row r="26" spans="1:12" ht="12.75">
      <c r="A26" s="1"/>
      <c r="B26" s="1"/>
      <c r="C26" s="10"/>
      <c r="D26" s="1"/>
      <c r="E26" s="1"/>
      <c r="F26" s="1"/>
      <c r="G26" s="1"/>
      <c r="H26" s="1"/>
      <c r="I26" s="1" t="s">
        <v>103</v>
      </c>
      <c r="J26" s="1">
        <v>144.6</v>
      </c>
      <c r="K26" s="1" t="s">
        <v>105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108</v>
      </c>
      <c r="J27" s="1">
        <v>150</v>
      </c>
      <c r="K27" s="1" t="s">
        <v>110</v>
      </c>
      <c r="L27" s="1"/>
    </row>
    <row r="28" spans="1:12" ht="12.75">
      <c r="A28" s="1"/>
      <c r="B28" s="1"/>
      <c r="C28" s="10"/>
      <c r="D28" s="1">
        <v>632557</v>
      </c>
      <c r="E28" s="3">
        <v>42114</v>
      </c>
      <c r="F28" s="1" t="s">
        <v>9</v>
      </c>
      <c r="G28" s="1">
        <v>17340</v>
      </c>
      <c r="H28" s="1"/>
      <c r="I28" s="1"/>
      <c r="J28" s="10">
        <f>J30+J29+J31</f>
        <v>4710.15</v>
      </c>
      <c r="K28" s="1" t="s">
        <v>11</v>
      </c>
      <c r="L28" s="10">
        <f>G28-J28</f>
        <v>12629.85</v>
      </c>
    </row>
    <row r="29" spans="1:12" ht="12.75">
      <c r="A29" s="1"/>
      <c r="B29" s="1"/>
      <c r="C29" s="10"/>
      <c r="D29" s="1"/>
      <c r="E29" s="3"/>
      <c r="F29" s="1"/>
      <c r="G29" s="1"/>
      <c r="H29" s="1"/>
      <c r="I29" s="1" t="s">
        <v>103</v>
      </c>
      <c r="J29" s="24">
        <v>1017.65</v>
      </c>
      <c r="K29" s="1" t="s">
        <v>105</v>
      </c>
      <c r="L29" s="10"/>
    </row>
    <row r="30" spans="1:12" ht="12.75">
      <c r="A30" s="1"/>
      <c r="B30" s="1"/>
      <c r="C30" s="10"/>
      <c r="D30" s="1"/>
      <c r="E30" s="3"/>
      <c r="F30" s="1"/>
      <c r="G30" s="1"/>
      <c r="H30" s="1">
        <v>111</v>
      </c>
      <c r="I30" s="1" t="s">
        <v>79</v>
      </c>
      <c r="J30" s="1">
        <v>2465.27</v>
      </c>
      <c r="K30" s="1" t="s">
        <v>110</v>
      </c>
      <c r="L30" s="1"/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108</v>
      </c>
      <c r="J31" s="1">
        <v>1227.23</v>
      </c>
      <c r="K31" s="1" t="s">
        <v>80</v>
      </c>
      <c r="L31" s="1"/>
    </row>
    <row r="32" spans="1:12" ht="12.75">
      <c r="A32" s="1"/>
      <c r="B32" s="1">
        <v>2240</v>
      </c>
      <c r="C32" s="10"/>
      <c r="D32" s="1"/>
      <c r="E32" s="3"/>
      <c r="F32" s="1" t="s">
        <v>84</v>
      </c>
      <c r="G32" s="1">
        <v>3992</v>
      </c>
      <c r="H32" s="1"/>
      <c r="I32" s="1"/>
      <c r="J32" s="10">
        <f>J33+J34</f>
        <v>3992</v>
      </c>
      <c r="K32" s="1"/>
      <c r="L32" s="10">
        <f>G32-J32</f>
        <v>0</v>
      </c>
    </row>
    <row r="33" spans="1:12" ht="12.75">
      <c r="A33" s="1"/>
      <c r="B33" s="1"/>
      <c r="C33" s="10"/>
      <c r="D33" s="1"/>
      <c r="E33" s="3"/>
      <c r="F33" s="1"/>
      <c r="G33" s="1"/>
      <c r="H33" s="1">
        <v>112</v>
      </c>
      <c r="I33" s="1" t="s">
        <v>79</v>
      </c>
      <c r="J33" s="1">
        <v>609.73</v>
      </c>
      <c r="K33" s="1" t="s">
        <v>85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103</v>
      </c>
      <c r="J34" s="1">
        <v>3382.27</v>
      </c>
      <c r="K34" s="1"/>
      <c r="L34" s="1"/>
    </row>
    <row r="35" spans="1:12" ht="12.75">
      <c r="A35" s="1"/>
      <c r="B35" s="1">
        <v>2250</v>
      </c>
      <c r="C35" s="10">
        <v>519</v>
      </c>
      <c r="D35" s="1"/>
      <c r="E35" s="3"/>
      <c r="F35" s="1"/>
      <c r="G35" s="1"/>
      <c r="H35" s="1"/>
      <c r="I35" s="1"/>
      <c r="J35" s="10">
        <f>J36+J37</f>
        <v>320</v>
      </c>
      <c r="K35" s="1"/>
      <c r="L35" s="10">
        <f>C35-J35</f>
        <v>199</v>
      </c>
    </row>
    <row r="36" spans="1:12" ht="51">
      <c r="A36" s="1"/>
      <c r="B36" s="1"/>
      <c r="C36" s="1"/>
      <c r="D36" s="1"/>
      <c r="E36" s="3"/>
      <c r="F36" s="1"/>
      <c r="G36" s="1"/>
      <c r="H36" s="1">
        <v>113</v>
      </c>
      <c r="I36" s="1" t="s">
        <v>79</v>
      </c>
      <c r="J36" s="1">
        <v>130</v>
      </c>
      <c r="K36" s="2" t="s">
        <v>83</v>
      </c>
      <c r="L36" s="1"/>
    </row>
    <row r="37" spans="1:12" ht="51">
      <c r="A37" s="1"/>
      <c r="B37" s="1"/>
      <c r="C37" s="1"/>
      <c r="D37" s="1"/>
      <c r="E37" s="3"/>
      <c r="F37" s="1"/>
      <c r="G37" s="1"/>
      <c r="H37" s="1"/>
      <c r="I37" s="1" t="s">
        <v>103</v>
      </c>
      <c r="J37" s="1">
        <v>190</v>
      </c>
      <c r="K37" s="2" t="s">
        <v>83</v>
      </c>
      <c r="L37" s="1"/>
    </row>
    <row r="38" spans="1:12" ht="25.5">
      <c r="A38" s="1"/>
      <c r="B38" s="1">
        <v>2271</v>
      </c>
      <c r="C38" s="10">
        <v>44900</v>
      </c>
      <c r="D38" s="1"/>
      <c r="E38" s="3"/>
      <c r="F38" s="1"/>
      <c r="G38" s="1"/>
      <c r="H38" s="1"/>
      <c r="I38" s="1"/>
      <c r="J38" s="10">
        <v>19246</v>
      </c>
      <c r="K38" s="2" t="s">
        <v>36</v>
      </c>
      <c r="L38" s="10">
        <f>C38-J38</f>
        <v>25654</v>
      </c>
    </row>
    <row r="39" spans="1:12" ht="12.75">
      <c r="A39" s="1"/>
      <c r="B39" s="1"/>
      <c r="C39" s="1"/>
      <c r="D39" s="1">
        <v>8</v>
      </c>
      <c r="E39" s="3">
        <v>42074</v>
      </c>
      <c r="F39" s="1" t="s">
        <v>7</v>
      </c>
      <c r="G39" s="1">
        <f>6824+2212+16445</f>
        <v>25481</v>
      </c>
      <c r="H39" s="1"/>
      <c r="I39" s="1"/>
      <c r="J39" s="1"/>
      <c r="K39" s="1" t="s">
        <v>64</v>
      </c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>
      <c r="A41" s="1"/>
      <c r="B41" s="1">
        <v>2272</v>
      </c>
      <c r="C41" s="10">
        <v>4872</v>
      </c>
      <c r="D41" s="1"/>
      <c r="E41" s="1"/>
      <c r="F41" s="1"/>
      <c r="G41" s="1"/>
      <c r="H41" s="1"/>
      <c r="I41" s="1"/>
      <c r="J41" s="10">
        <v>1920</v>
      </c>
      <c r="K41" s="2" t="s">
        <v>36</v>
      </c>
      <c r="L41" s="10">
        <f>C41-J41</f>
        <v>2952</v>
      </c>
    </row>
    <row r="42" spans="1:12" ht="12.75">
      <c r="A42" s="1"/>
      <c r="B42" s="1"/>
      <c r="C42" s="1"/>
      <c r="D42" s="1">
        <v>7</v>
      </c>
      <c r="E42" s="3">
        <v>42074</v>
      </c>
      <c r="F42" s="1" t="s">
        <v>7</v>
      </c>
      <c r="G42" s="1">
        <f>5863+1939+14230</f>
        <v>22032</v>
      </c>
      <c r="H42" s="1"/>
      <c r="I42" s="1"/>
      <c r="J42" s="1"/>
      <c r="K42" s="1" t="s">
        <v>65</v>
      </c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>
        <v>9</v>
      </c>
      <c r="E44" s="3">
        <v>42104</v>
      </c>
      <c r="F44" s="1" t="s">
        <v>8</v>
      </c>
      <c r="G44" s="1">
        <f>1244+292+2694</f>
        <v>4230</v>
      </c>
      <c r="H44" s="1"/>
      <c r="I44" s="1"/>
      <c r="J44" s="1"/>
      <c r="K44" s="1"/>
      <c r="L44" s="1"/>
    </row>
    <row r="45" spans="1:12" ht="25.5">
      <c r="A45" s="1"/>
      <c r="B45" s="1">
        <v>2273</v>
      </c>
      <c r="C45" s="10">
        <v>20739</v>
      </c>
      <c r="D45" s="1"/>
      <c r="E45" s="1"/>
      <c r="F45" s="1"/>
      <c r="G45" s="1"/>
      <c r="H45" s="1"/>
      <c r="I45" s="1"/>
      <c r="J45" s="10">
        <v>11173</v>
      </c>
      <c r="K45" s="2" t="s">
        <v>36</v>
      </c>
      <c r="L45" s="10">
        <f>C45-J45</f>
        <v>9566</v>
      </c>
    </row>
    <row r="46" spans="1:12" ht="25.5">
      <c r="A46" s="1"/>
      <c r="B46" s="1"/>
      <c r="C46" s="1"/>
      <c r="D46" s="1"/>
      <c r="E46" s="3"/>
      <c r="F46" s="1"/>
      <c r="G46" s="1"/>
      <c r="H46" s="1"/>
      <c r="I46" s="1"/>
      <c r="J46" s="1"/>
      <c r="K46" s="2" t="s">
        <v>66</v>
      </c>
      <c r="L46" s="10">
        <f>C46-J46</f>
        <v>0</v>
      </c>
    </row>
    <row r="47" spans="1:12" ht="12.75">
      <c r="A47" s="1"/>
      <c r="B47" s="1">
        <v>2800</v>
      </c>
      <c r="C47" s="10">
        <v>100</v>
      </c>
      <c r="D47" s="1"/>
      <c r="E47" s="1"/>
      <c r="F47" s="1"/>
      <c r="G47" s="1"/>
      <c r="H47" s="1"/>
      <c r="I47" s="1"/>
      <c r="J47" s="10">
        <f>J48</f>
        <v>100</v>
      </c>
      <c r="K47" s="1"/>
      <c r="L47" s="10">
        <f>C47-J47</f>
        <v>0</v>
      </c>
    </row>
    <row r="48" spans="1:12" ht="12.75">
      <c r="A48" s="1"/>
      <c r="B48" s="1"/>
      <c r="C48" s="1"/>
      <c r="D48" s="1"/>
      <c r="E48" s="3"/>
      <c r="F48" s="1"/>
      <c r="G48" s="1"/>
      <c r="H48" s="1">
        <v>107</v>
      </c>
      <c r="I48" s="1" t="s">
        <v>79</v>
      </c>
      <c r="J48" s="1">
        <v>100</v>
      </c>
      <c r="K48" s="1" t="s">
        <v>82</v>
      </c>
      <c r="L48" s="10"/>
    </row>
    <row r="49" spans="1:12" ht="51">
      <c r="A49" s="1"/>
      <c r="B49" s="18" t="s">
        <v>52</v>
      </c>
      <c r="C49" s="19">
        <f>C47+C45+C41+C38+C35+C19+C16+C14+C12</f>
        <v>2161729</v>
      </c>
      <c r="D49" s="16">
        <f aca="true" t="shared" si="0" ref="D49:L49">D47+D45+D41+D38+D35+D19+D16+D14+D12</f>
        <v>0</v>
      </c>
      <c r="E49" s="16">
        <f t="shared" si="0"/>
        <v>0</v>
      </c>
      <c r="F49" s="16">
        <f t="shared" si="0"/>
        <v>0</v>
      </c>
      <c r="G49" s="16">
        <f t="shared" si="0"/>
        <v>0</v>
      </c>
      <c r="H49" s="16">
        <f t="shared" si="0"/>
        <v>0</v>
      </c>
      <c r="I49" s="16">
        <f t="shared" si="0"/>
        <v>0</v>
      </c>
      <c r="J49" s="19">
        <f>J47+J45+J41+J38+J35+J19+J16+J14+J12</f>
        <v>1349139.93</v>
      </c>
      <c r="K49" s="16"/>
      <c r="L49" s="19">
        <f t="shared" si="0"/>
        <v>812589.0700000001</v>
      </c>
    </row>
    <row r="50" spans="1:12" ht="12.75">
      <c r="A50" s="1"/>
      <c r="B50" s="28" t="s">
        <v>30</v>
      </c>
      <c r="C50" s="29"/>
      <c r="D50" s="29"/>
      <c r="E50" s="29"/>
      <c r="F50" s="29"/>
      <c r="G50" s="29"/>
      <c r="H50" s="30"/>
      <c r="I50" s="1"/>
      <c r="J50" s="1"/>
      <c r="K50" s="1"/>
      <c r="L50" s="10">
        <f>C50-J50</f>
        <v>0</v>
      </c>
    </row>
    <row r="51" spans="1:12" ht="12.75">
      <c r="A51" s="1"/>
      <c r="B51" s="20" t="s">
        <v>31</v>
      </c>
      <c r="C51" s="1"/>
      <c r="D51" s="1"/>
      <c r="E51" s="3"/>
      <c r="F51" s="1"/>
      <c r="G51" s="1"/>
      <c r="H51" s="1"/>
      <c r="I51" s="1"/>
      <c r="J51" s="1"/>
      <c r="K51" s="1"/>
      <c r="L51" s="10">
        <f>C51-J51</f>
        <v>0</v>
      </c>
    </row>
    <row r="52" spans="1:12" ht="12.75">
      <c r="A52" s="1"/>
      <c r="B52" s="1">
        <v>2282</v>
      </c>
      <c r="C52" s="1">
        <v>1031449</v>
      </c>
      <c r="D52" s="1"/>
      <c r="E52" s="1"/>
      <c r="F52" s="1"/>
      <c r="G52" s="1"/>
      <c r="H52" s="1"/>
      <c r="I52" s="1"/>
      <c r="J52" s="1">
        <f>J53+J55+J59+J61+J71+J72+J73+J74+J82+J846+J63+J66+J69+J75+J76+J77+J78+J79+J80</f>
        <v>719261.9</v>
      </c>
      <c r="K52" s="1"/>
      <c r="L52" s="10">
        <f>C52-J52</f>
        <v>312187.1</v>
      </c>
    </row>
    <row r="53" spans="1:12" ht="38.25">
      <c r="A53" s="1"/>
      <c r="B53" s="1"/>
      <c r="C53" s="1"/>
      <c r="D53" s="1">
        <v>16</v>
      </c>
      <c r="E53" s="3">
        <v>42121</v>
      </c>
      <c r="F53" s="1" t="s">
        <v>12</v>
      </c>
      <c r="G53" s="1">
        <v>1651</v>
      </c>
      <c r="H53" s="1">
        <v>13</v>
      </c>
      <c r="I53" s="1" t="s">
        <v>61</v>
      </c>
      <c r="J53" s="1">
        <v>1651</v>
      </c>
      <c r="K53" s="2" t="s">
        <v>13</v>
      </c>
      <c r="L53" s="10">
        <v>0</v>
      </c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0">
        <f>C54-J54</f>
        <v>0</v>
      </c>
    </row>
    <row r="55" spans="1:12" ht="38.25">
      <c r="A55" s="1"/>
      <c r="B55" s="1"/>
      <c r="C55" s="1"/>
      <c r="D55" s="1">
        <v>15</v>
      </c>
      <c r="E55" s="3">
        <v>42121</v>
      </c>
      <c r="F55" s="1" t="s">
        <v>14</v>
      </c>
      <c r="G55" s="1">
        <v>50000</v>
      </c>
      <c r="H55" s="1"/>
      <c r="I55" s="1"/>
      <c r="J55" s="1">
        <f>J56+J57+J58</f>
        <v>29574</v>
      </c>
      <c r="K55" s="2" t="s">
        <v>15</v>
      </c>
      <c r="L55" s="10">
        <f>G55-J55</f>
        <v>20426</v>
      </c>
    </row>
    <row r="56" spans="1:12" ht="12.75">
      <c r="A56" s="1"/>
      <c r="B56" s="1"/>
      <c r="C56" s="1"/>
      <c r="D56" s="1"/>
      <c r="E56" s="1"/>
      <c r="F56" s="1"/>
      <c r="G56" s="1"/>
      <c r="H56" s="1">
        <v>12</v>
      </c>
      <c r="I56" s="1" t="s">
        <v>61</v>
      </c>
      <c r="J56" s="1">
        <v>20349</v>
      </c>
      <c r="K56" s="1"/>
      <c r="L56" s="10"/>
    </row>
    <row r="57" spans="1:12" ht="12.75">
      <c r="A57" s="1"/>
      <c r="B57" s="1"/>
      <c r="C57" s="1"/>
      <c r="D57" s="1"/>
      <c r="E57" s="1"/>
      <c r="F57" s="1"/>
      <c r="G57" s="1"/>
      <c r="H57" s="1">
        <v>17</v>
      </c>
      <c r="I57" s="1" t="s">
        <v>86</v>
      </c>
      <c r="J57" s="1">
        <v>5715</v>
      </c>
      <c r="K57" s="1"/>
      <c r="L57" s="10"/>
    </row>
    <row r="58" spans="1:12" ht="12.75">
      <c r="A58" s="1"/>
      <c r="B58" s="1"/>
      <c r="C58" s="1"/>
      <c r="D58" s="1"/>
      <c r="E58" s="1"/>
      <c r="F58" s="1"/>
      <c r="G58" s="1"/>
      <c r="H58" s="1">
        <v>19</v>
      </c>
      <c r="I58" s="1" t="s">
        <v>118</v>
      </c>
      <c r="J58" s="1">
        <v>3510</v>
      </c>
      <c r="K58" s="1"/>
      <c r="L58" s="10"/>
    </row>
    <row r="59" spans="1:12" ht="51">
      <c r="A59" s="1"/>
      <c r="B59" s="1"/>
      <c r="C59" s="1"/>
      <c r="D59" s="1" t="s">
        <v>16</v>
      </c>
      <c r="E59" s="3">
        <v>42121</v>
      </c>
      <c r="F59" s="1" t="s">
        <v>17</v>
      </c>
      <c r="G59" s="1">
        <v>1490</v>
      </c>
      <c r="H59" s="1">
        <v>11</v>
      </c>
      <c r="I59" s="1" t="s">
        <v>62</v>
      </c>
      <c r="J59" s="1">
        <v>1490</v>
      </c>
      <c r="K59" s="2" t="s">
        <v>18</v>
      </c>
      <c r="L59" s="10">
        <v>0</v>
      </c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0">
        <f>C60-J60</f>
        <v>0</v>
      </c>
    </row>
    <row r="61" spans="1:12" ht="38.25">
      <c r="A61" s="1"/>
      <c r="B61" s="1"/>
      <c r="C61" s="1"/>
      <c r="D61" s="1">
        <v>12</v>
      </c>
      <c r="E61" s="3">
        <v>42117</v>
      </c>
      <c r="F61" s="1" t="s">
        <v>19</v>
      </c>
      <c r="G61" s="1">
        <v>12140</v>
      </c>
      <c r="H61" s="1">
        <v>7</v>
      </c>
      <c r="I61" s="1" t="s">
        <v>61</v>
      </c>
      <c r="J61" s="1">
        <v>12140</v>
      </c>
      <c r="K61" s="2" t="s">
        <v>20</v>
      </c>
      <c r="L61" s="10">
        <v>0</v>
      </c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0">
        <f>C62-J62</f>
        <v>0</v>
      </c>
    </row>
    <row r="63" spans="1:12" ht="63.75">
      <c r="A63" s="5"/>
      <c r="B63" s="5"/>
      <c r="C63" s="1"/>
      <c r="D63" s="5">
        <v>27</v>
      </c>
      <c r="E63" s="5" t="s">
        <v>87</v>
      </c>
      <c r="F63" s="5" t="s">
        <v>19</v>
      </c>
      <c r="G63" s="5">
        <v>880</v>
      </c>
      <c r="H63" s="5"/>
      <c r="I63" s="5"/>
      <c r="J63" s="5">
        <f>J64</f>
        <v>880</v>
      </c>
      <c r="K63" s="7" t="s">
        <v>88</v>
      </c>
      <c r="L63" s="10">
        <f>J63-G63</f>
        <v>0</v>
      </c>
    </row>
    <row r="64" spans="1:12" ht="12.75">
      <c r="A64" s="5"/>
      <c r="B64" s="5"/>
      <c r="C64" s="1"/>
      <c r="D64" s="5"/>
      <c r="E64" s="5"/>
      <c r="F64" s="5"/>
      <c r="G64" s="5"/>
      <c r="H64" s="5">
        <v>16</v>
      </c>
      <c r="I64" s="5" t="s">
        <v>86</v>
      </c>
      <c r="J64" s="5">
        <v>880</v>
      </c>
      <c r="K64" s="5"/>
      <c r="L64" s="10"/>
    </row>
    <row r="65" spans="1:12" ht="12.75">
      <c r="A65" s="5"/>
      <c r="B65" s="5"/>
      <c r="C65" s="1"/>
      <c r="D65" s="5"/>
      <c r="E65" s="5"/>
      <c r="F65" s="5"/>
      <c r="G65" s="5"/>
      <c r="H65" s="5"/>
      <c r="I65" s="5"/>
      <c r="J65" s="5"/>
      <c r="K65" s="5"/>
      <c r="L65" s="10"/>
    </row>
    <row r="66" spans="1:12" ht="12.75">
      <c r="A66" s="5"/>
      <c r="B66" s="5"/>
      <c r="C66" s="1"/>
      <c r="D66" s="5">
        <v>26</v>
      </c>
      <c r="E66" s="5" t="s">
        <v>89</v>
      </c>
      <c r="F66" s="5" t="s">
        <v>19</v>
      </c>
      <c r="G66" s="5">
        <v>9120</v>
      </c>
      <c r="H66" s="5"/>
      <c r="I66" s="5"/>
      <c r="J66" s="5">
        <f>J67</f>
        <v>9120</v>
      </c>
      <c r="K66" s="5"/>
      <c r="L66" s="10">
        <f>G66-J66</f>
        <v>0</v>
      </c>
    </row>
    <row r="67" spans="1:12" ht="12.75">
      <c r="A67" s="5"/>
      <c r="B67" s="5"/>
      <c r="C67" s="1"/>
      <c r="D67" s="5"/>
      <c r="E67" s="5"/>
      <c r="F67" s="5"/>
      <c r="G67" s="5"/>
      <c r="H67" s="5">
        <v>2</v>
      </c>
      <c r="I67" s="5" t="s">
        <v>86</v>
      </c>
      <c r="J67" s="5">
        <v>9120</v>
      </c>
      <c r="K67" s="5" t="s">
        <v>90</v>
      </c>
      <c r="L67" s="10"/>
    </row>
    <row r="68" spans="1:12" ht="12.75">
      <c r="A68" s="5"/>
      <c r="B68" s="5"/>
      <c r="C68" s="1"/>
      <c r="D68" s="5"/>
      <c r="E68" s="5"/>
      <c r="F68" s="5"/>
      <c r="G68" s="5"/>
      <c r="H68" s="5"/>
      <c r="I68" s="5"/>
      <c r="J68" s="5"/>
      <c r="K68" s="5"/>
      <c r="L68" s="10"/>
    </row>
    <row r="69" spans="1:12" ht="51">
      <c r="A69" s="5"/>
      <c r="B69" s="5"/>
      <c r="C69" s="1"/>
      <c r="D69" s="5">
        <v>28</v>
      </c>
      <c r="E69" s="5" t="s">
        <v>87</v>
      </c>
      <c r="F69" s="5" t="s">
        <v>19</v>
      </c>
      <c r="G69" s="5">
        <v>36690</v>
      </c>
      <c r="H69" s="5">
        <v>3</v>
      </c>
      <c r="I69" s="5" t="s">
        <v>86</v>
      </c>
      <c r="J69" s="5">
        <v>36690</v>
      </c>
      <c r="K69" s="7" t="s">
        <v>91</v>
      </c>
      <c r="L69" s="10">
        <f>G69-J69</f>
        <v>0</v>
      </c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/>
      <c r="E71" s="5"/>
      <c r="F71" s="5"/>
      <c r="G71" s="5"/>
      <c r="H71" s="5">
        <v>8</v>
      </c>
      <c r="I71" s="5" t="s">
        <v>61</v>
      </c>
      <c r="J71" s="5">
        <v>2100</v>
      </c>
      <c r="K71" s="5" t="s">
        <v>63</v>
      </c>
      <c r="L71" s="10"/>
    </row>
    <row r="72" spans="1:12" ht="12.75">
      <c r="A72" s="5"/>
      <c r="B72" s="5"/>
      <c r="C72" s="1"/>
      <c r="D72" s="5"/>
      <c r="E72" s="5"/>
      <c r="F72" s="5"/>
      <c r="G72" s="5"/>
      <c r="H72" s="5">
        <v>9</v>
      </c>
      <c r="I72" s="5" t="s">
        <v>62</v>
      </c>
      <c r="J72" s="5">
        <v>9860</v>
      </c>
      <c r="K72" s="5" t="s">
        <v>63</v>
      </c>
      <c r="L72" s="10"/>
    </row>
    <row r="73" spans="1:12" ht="38.25">
      <c r="A73" s="5"/>
      <c r="B73" s="5"/>
      <c r="D73" s="5" t="s">
        <v>21</v>
      </c>
      <c r="E73" s="6">
        <v>42117</v>
      </c>
      <c r="F73" s="5" t="s">
        <v>22</v>
      </c>
      <c r="G73" s="5">
        <v>2200</v>
      </c>
      <c r="H73" s="5">
        <v>10</v>
      </c>
      <c r="I73" s="5" t="s">
        <v>62</v>
      </c>
      <c r="J73" s="5">
        <v>2200</v>
      </c>
      <c r="K73" s="7" t="s">
        <v>23</v>
      </c>
      <c r="L73" s="10">
        <v>0</v>
      </c>
    </row>
    <row r="74" spans="1:12" ht="25.5">
      <c r="A74" s="5"/>
      <c r="B74" s="12"/>
      <c r="C74" s="1"/>
      <c r="D74" s="13">
        <v>10</v>
      </c>
      <c r="E74" s="14" t="s">
        <v>38</v>
      </c>
      <c r="F74" s="13" t="s">
        <v>19</v>
      </c>
      <c r="G74" s="13">
        <v>6860</v>
      </c>
      <c r="H74" s="15" t="s">
        <v>39</v>
      </c>
      <c r="I74" s="5">
        <v>1</v>
      </c>
      <c r="J74" s="5">
        <v>6860</v>
      </c>
      <c r="K74" s="7" t="s">
        <v>40</v>
      </c>
      <c r="L74" s="10">
        <v>0</v>
      </c>
    </row>
    <row r="75" spans="1:12" ht="38.25">
      <c r="A75" s="5"/>
      <c r="B75" s="12"/>
      <c r="C75" s="1"/>
      <c r="D75" s="13">
        <v>30</v>
      </c>
      <c r="E75" s="14" t="s">
        <v>112</v>
      </c>
      <c r="F75" s="13" t="s">
        <v>113</v>
      </c>
      <c r="G75" s="13">
        <v>10000</v>
      </c>
      <c r="H75" s="15" t="s">
        <v>112</v>
      </c>
      <c r="I75" s="5">
        <v>1</v>
      </c>
      <c r="J75" s="5">
        <v>10000</v>
      </c>
      <c r="K75" s="7" t="s">
        <v>114</v>
      </c>
      <c r="L75" s="10"/>
    </row>
    <row r="76" spans="1:12" ht="25.5">
      <c r="A76" s="5"/>
      <c r="B76" s="12"/>
      <c r="C76" s="1"/>
      <c r="D76" s="13">
        <v>36</v>
      </c>
      <c r="E76" s="14" t="s">
        <v>115</v>
      </c>
      <c r="F76" s="13" t="s">
        <v>113</v>
      </c>
      <c r="G76" s="13">
        <v>71000</v>
      </c>
      <c r="H76" s="15">
        <v>21</v>
      </c>
      <c r="I76" s="5" t="s">
        <v>116</v>
      </c>
      <c r="J76" s="5">
        <v>31410.06</v>
      </c>
      <c r="K76" s="7" t="s">
        <v>117</v>
      </c>
      <c r="L76" s="10"/>
    </row>
    <row r="77" spans="1:12" ht="12.75">
      <c r="A77" s="5"/>
      <c r="B77" s="12"/>
      <c r="C77" s="1"/>
      <c r="D77" s="13"/>
      <c r="E77" s="14"/>
      <c r="F77" s="13"/>
      <c r="G77" s="13"/>
      <c r="H77" s="15">
        <v>22</v>
      </c>
      <c r="I77" s="5" t="s">
        <v>118</v>
      </c>
      <c r="J77" s="5">
        <v>39589.94</v>
      </c>
      <c r="K77" s="7"/>
      <c r="L77" s="10"/>
    </row>
    <row r="78" spans="1:12" ht="12.75">
      <c r="A78" s="5"/>
      <c r="B78" s="12"/>
      <c r="C78" s="1"/>
      <c r="D78" s="13">
        <v>34</v>
      </c>
      <c r="E78" s="14" t="s">
        <v>115</v>
      </c>
      <c r="F78" s="13" t="s">
        <v>19</v>
      </c>
      <c r="G78" s="13">
        <v>2182</v>
      </c>
      <c r="H78" s="15">
        <v>20</v>
      </c>
      <c r="I78" s="5" t="s">
        <v>118</v>
      </c>
      <c r="J78" s="5">
        <v>2182</v>
      </c>
      <c r="K78" s="7" t="s">
        <v>119</v>
      </c>
      <c r="L78" s="10"/>
    </row>
    <row r="79" spans="1:12" ht="25.5">
      <c r="A79" s="5"/>
      <c r="B79" s="12"/>
      <c r="C79" s="1"/>
      <c r="D79" s="13">
        <v>35</v>
      </c>
      <c r="E79" s="14" t="s">
        <v>115</v>
      </c>
      <c r="F79" s="13" t="s">
        <v>120</v>
      </c>
      <c r="G79" s="13">
        <v>2625</v>
      </c>
      <c r="H79" s="15">
        <v>19</v>
      </c>
      <c r="I79" s="5" t="s">
        <v>118</v>
      </c>
      <c r="J79" s="5">
        <v>2625</v>
      </c>
      <c r="K79" s="7" t="s">
        <v>121</v>
      </c>
      <c r="L79" s="10"/>
    </row>
    <row r="80" spans="1:12" ht="51">
      <c r="A80" s="5"/>
      <c r="B80" s="12"/>
      <c r="C80" s="1"/>
      <c r="D80" s="13"/>
      <c r="E80" s="14"/>
      <c r="F80" s="13"/>
      <c r="G80" s="13"/>
      <c r="H80" s="15">
        <v>25</v>
      </c>
      <c r="I80" s="5" t="s">
        <v>118</v>
      </c>
      <c r="J80" s="5">
        <f>5882.4+7.5</f>
        <v>5889.9</v>
      </c>
      <c r="K80" s="7" t="s">
        <v>122</v>
      </c>
      <c r="L80" s="10"/>
    </row>
    <row r="81" spans="1:12" ht="12.75">
      <c r="A81" s="5"/>
      <c r="B81" s="12"/>
      <c r="C81" s="1"/>
      <c r="D81" s="13"/>
      <c r="E81" s="14"/>
      <c r="F81" s="13"/>
      <c r="G81" s="13"/>
      <c r="H81" s="15"/>
      <c r="I81" s="5"/>
      <c r="J81" s="5"/>
      <c r="K81" s="7"/>
      <c r="L81" s="10"/>
    </row>
    <row r="82" spans="1:12" ht="12.75">
      <c r="A82" s="5"/>
      <c r="B82" s="12"/>
      <c r="C82" s="1"/>
      <c r="D82" s="13"/>
      <c r="E82" s="14"/>
      <c r="F82" s="13" t="s">
        <v>7</v>
      </c>
      <c r="G82" s="13">
        <f>300000+280000</f>
        <v>580000</v>
      </c>
      <c r="H82" s="15"/>
      <c r="I82" s="5"/>
      <c r="J82" s="23">
        <f>235000+280000</f>
        <v>515000</v>
      </c>
      <c r="K82" s="1" t="s">
        <v>50</v>
      </c>
      <c r="L82" s="10">
        <f>G82-J82</f>
        <v>65000</v>
      </c>
    </row>
    <row r="83" spans="1:12" ht="12.75">
      <c r="A83" s="5"/>
      <c r="B83" s="12"/>
      <c r="C83" s="1"/>
      <c r="D83" s="13"/>
      <c r="E83" s="14"/>
      <c r="F83" s="13"/>
      <c r="G83" s="13"/>
      <c r="H83" s="15"/>
      <c r="I83" s="5"/>
      <c r="J83" s="5"/>
      <c r="K83" s="7"/>
      <c r="L83" s="10">
        <f>C83-J83</f>
        <v>0</v>
      </c>
    </row>
    <row r="84" spans="1:12" ht="25.5">
      <c r="A84" s="5"/>
      <c r="B84" s="12"/>
      <c r="C84" s="1"/>
      <c r="D84" s="13">
        <v>17</v>
      </c>
      <c r="E84" s="14" t="s">
        <v>67</v>
      </c>
      <c r="F84" s="13" t="s">
        <v>68</v>
      </c>
      <c r="G84" s="13">
        <v>8000</v>
      </c>
      <c r="H84" s="15">
        <v>14</v>
      </c>
      <c r="I84" s="5" t="s">
        <v>70</v>
      </c>
      <c r="J84" s="5">
        <v>8000</v>
      </c>
      <c r="K84" s="7" t="s">
        <v>69</v>
      </c>
      <c r="L84" s="10"/>
    </row>
    <row r="85" spans="1:12" ht="12.75">
      <c r="A85" s="5"/>
      <c r="B85" s="12"/>
      <c r="C85" s="1"/>
      <c r="D85" s="13"/>
      <c r="E85" s="14"/>
      <c r="F85" s="13"/>
      <c r="G85" s="13"/>
      <c r="H85" s="15"/>
      <c r="I85" s="5"/>
      <c r="J85" s="5"/>
      <c r="K85" s="7"/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/>
      <c r="G87" s="13"/>
      <c r="H87" s="15"/>
      <c r="I87" s="5"/>
      <c r="J87" s="5"/>
      <c r="K87" s="7"/>
      <c r="L87" s="10"/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/>
    </row>
    <row r="89" spans="1:12" ht="12.75">
      <c r="A89" s="5"/>
      <c r="B89" s="12"/>
      <c r="C89" s="1"/>
      <c r="D89" s="13"/>
      <c r="E89" s="14"/>
      <c r="F89" s="13"/>
      <c r="G89" s="13"/>
      <c r="H89" s="15"/>
      <c r="I89" s="5"/>
      <c r="J89" s="5"/>
      <c r="K89" s="7"/>
      <c r="L89" s="10">
        <f aca="true" t="shared" si="1" ref="L89:L103">C89-J89</f>
        <v>0</v>
      </c>
    </row>
    <row r="90" spans="1:12" ht="12.75">
      <c r="A90" s="1"/>
      <c r="B90" s="25" t="s">
        <v>32</v>
      </c>
      <c r="C90" s="26"/>
      <c r="D90" s="26"/>
      <c r="E90" s="26"/>
      <c r="F90" s="26"/>
      <c r="G90" s="26"/>
      <c r="H90" s="27"/>
      <c r="I90" s="1"/>
      <c r="J90" s="1"/>
      <c r="K90" s="1"/>
      <c r="L90" s="10">
        <f t="shared" si="1"/>
        <v>0</v>
      </c>
    </row>
    <row r="91" spans="1:12" ht="12.75">
      <c r="A91" s="1"/>
      <c r="B91" s="1">
        <v>2610</v>
      </c>
      <c r="C91" s="1">
        <v>88000</v>
      </c>
      <c r="D91" s="1"/>
      <c r="E91" s="1"/>
      <c r="F91" s="1" t="s">
        <v>41</v>
      </c>
      <c r="G91" s="1">
        <v>88000</v>
      </c>
      <c r="H91" s="1"/>
      <c r="I91" s="1"/>
      <c r="J91" s="10">
        <v>47140</v>
      </c>
      <c r="K91" s="1" t="s">
        <v>50</v>
      </c>
      <c r="L91" s="10">
        <f t="shared" si="1"/>
        <v>40860</v>
      </c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0">
        <f t="shared" si="1"/>
        <v>0</v>
      </c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0">
        <f t="shared" si="1"/>
        <v>0</v>
      </c>
    </row>
    <row r="94" spans="1:12" ht="12.75">
      <c r="A94" s="1"/>
      <c r="B94" s="25" t="s">
        <v>33</v>
      </c>
      <c r="C94" s="26"/>
      <c r="D94" s="26"/>
      <c r="E94" s="26"/>
      <c r="F94" s="26"/>
      <c r="G94" s="26"/>
      <c r="H94" s="26"/>
      <c r="I94" s="26"/>
      <c r="J94" s="27"/>
      <c r="K94" s="1"/>
      <c r="L94" s="10">
        <f t="shared" si="1"/>
        <v>0</v>
      </c>
    </row>
    <row r="95" spans="1:12" ht="12.75">
      <c r="A95" s="1"/>
      <c r="B95" s="1">
        <v>2610</v>
      </c>
      <c r="C95" s="1">
        <v>310000</v>
      </c>
      <c r="D95" s="1"/>
      <c r="E95" s="1"/>
      <c r="F95" s="1" t="s">
        <v>37</v>
      </c>
      <c r="G95" s="1">
        <f>310000+25000</f>
        <v>335000</v>
      </c>
      <c r="H95" s="1"/>
      <c r="I95" s="1"/>
      <c r="J95" s="10">
        <v>180000</v>
      </c>
      <c r="K95" s="1" t="s">
        <v>50</v>
      </c>
      <c r="L95" s="10">
        <f t="shared" si="1"/>
        <v>130000</v>
      </c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0">
        <f t="shared" si="1"/>
        <v>0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25" t="s">
        <v>34</v>
      </c>
      <c r="C98" s="26"/>
      <c r="D98" s="26"/>
      <c r="E98" s="26"/>
      <c r="F98" s="26"/>
      <c r="G98" s="26"/>
      <c r="H98" s="26"/>
      <c r="I98" s="26"/>
      <c r="J98" s="27"/>
      <c r="K98" s="1"/>
      <c r="L98" s="10">
        <f t="shared" si="1"/>
        <v>0</v>
      </c>
    </row>
    <row r="99" spans="1:12" ht="12.75">
      <c r="A99" s="1"/>
      <c r="B99" s="1">
        <v>2282</v>
      </c>
      <c r="C99" s="1">
        <v>108000</v>
      </c>
      <c r="D99" s="1"/>
      <c r="E99" s="1"/>
      <c r="F99" s="1"/>
      <c r="G99" s="1"/>
      <c r="H99" s="1"/>
      <c r="I99" s="1"/>
      <c r="J99" s="1"/>
      <c r="K99" s="1"/>
      <c r="L99" s="10">
        <f t="shared" si="1"/>
        <v>108000</v>
      </c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>
        <f t="shared" si="1"/>
        <v>0</v>
      </c>
    </row>
    <row r="101" spans="1:12" ht="12.75">
      <c r="A101" s="1"/>
      <c r="B101" s="21" t="s">
        <v>35</v>
      </c>
      <c r="C101" s="8"/>
      <c r="D101" s="8"/>
      <c r="E101" s="8"/>
      <c r="F101" s="8"/>
      <c r="G101" s="8"/>
      <c r="H101" s="8"/>
      <c r="I101" s="8"/>
      <c r="J101" s="9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1">
        <v>2282</v>
      </c>
      <c r="C103" s="1">
        <v>13000</v>
      </c>
      <c r="D103" s="1"/>
      <c r="E103" s="1"/>
      <c r="F103" s="1"/>
      <c r="G103" s="1"/>
      <c r="H103" s="1"/>
      <c r="I103" s="1"/>
      <c r="J103" s="1">
        <f>J104+J105</f>
        <v>12938.7</v>
      </c>
      <c r="K103" s="1"/>
      <c r="L103" s="10">
        <f t="shared" si="1"/>
        <v>61.29999999999927</v>
      </c>
    </row>
    <row r="104" spans="1:12" ht="25.5">
      <c r="A104" s="1"/>
      <c r="B104" s="1"/>
      <c r="C104" s="1"/>
      <c r="D104" s="22" t="s">
        <v>75</v>
      </c>
      <c r="E104" s="1" t="s">
        <v>76</v>
      </c>
      <c r="F104" s="1" t="s">
        <v>37</v>
      </c>
      <c r="G104" s="1">
        <v>460.7</v>
      </c>
      <c r="H104" s="1">
        <v>1</v>
      </c>
      <c r="I104" s="1" t="s">
        <v>77</v>
      </c>
      <c r="J104" s="1">
        <v>460.7</v>
      </c>
      <c r="K104" s="2" t="s">
        <v>78</v>
      </c>
      <c r="L104" s="10"/>
    </row>
    <row r="105" spans="1:12" ht="12.75">
      <c r="A105" s="1"/>
      <c r="B105" s="1"/>
      <c r="C105" s="1"/>
      <c r="D105" s="1"/>
      <c r="E105" s="1"/>
      <c r="F105" s="1"/>
      <c r="G105" s="1"/>
      <c r="H105" s="1">
        <v>2</v>
      </c>
      <c r="I105" s="1" t="s">
        <v>106</v>
      </c>
      <c r="J105" s="1">
        <v>12478</v>
      </c>
      <c r="K105" s="1" t="s">
        <v>107</v>
      </c>
      <c r="L105" s="10">
        <v>0</v>
      </c>
    </row>
    <row r="106" spans="1:12" ht="12.75">
      <c r="A106" s="1"/>
      <c r="B106" s="1">
        <v>2282</v>
      </c>
      <c r="C106" s="1">
        <v>53580</v>
      </c>
      <c r="D106" s="1"/>
      <c r="E106" s="1"/>
      <c r="F106" s="1"/>
      <c r="G106" s="1"/>
      <c r="H106" s="1"/>
      <c r="I106" s="1"/>
      <c r="J106" s="1">
        <f>J107+J108+J109+J110+J111+J124+J112+J113+J114+J115+J116+J117+J118+J119+J120+J121+J122+J123</f>
        <v>46188.23</v>
      </c>
      <c r="K106" s="1"/>
      <c r="L106" s="10">
        <f>C106-J106</f>
        <v>7391.769999999997</v>
      </c>
    </row>
    <row r="107" spans="1:12" ht="25.5">
      <c r="A107" s="1"/>
      <c r="B107" s="1"/>
      <c r="C107" s="1"/>
      <c r="D107" s="1"/>
      <c r="E107" s="1"/>
      <c r="F107" s="1"/>
      <c r="G107" s="1"/>
      <c r="H107" s="1"/>
      <c r="I107" s="1"/>
      <c r="J107" s="1">
        <v>2390</v>
      </c>
      <c r="K107" s="2" t="s">
        <v>56</v>
      </c>
      <c r="L107" s="10"/>
    </row>
    <row r="108" spans="1:12" ht="38.25">
      <c r="A108" s="1"/>
      <c r="B108" s="1"/>
      <c r="C108" s="1"/>
      <c r="D108" s="1"/>
      <c r="E108" s="1"/>
      <c r="F108" s="1"/>
      <c r="G108" s="1"/>
      <c r="H108" s="1"/>
      <c r="I108" s="1"/>
      <c r="J108" s="1">
        <v>3150</v>
      </c>
      <c r="K108" s="2" t="s">
        <v>55</v>
      </c>
      <c r="L108" s="10"/>
    </row>
    <row r="109" spans="1:12" ht="38.25">
      <c r="A109" s="1"/>
      <c r="B109" s="1"/>
      <c r="C109" s="1"/>
      <c r="D109" s="1"/>
      <c r="E109" s="1"/>
      <c r="F109" s="1"/>
      <c r="G109" s="1"/>
      <c r="H109" s="1"/>
      <c r="I109" s="1"/>
      <c r="J109" s="1">
        <v>1620</v>
      </c>
      <c r="K109" s="2" t="s">
        <v>60</v>
      </c>
      <c r="L109" s="10"/>
    </row>
    <row r="110" spans="1:12" ht="38.25">
      <c r="A110" s="1"/>
      <c r="B110" s="1"/>
      <c r="C110" s="1"/>
      <c r="D110" s="1"/>
      <c r="E110" s="1"/>
      <c r="F110" s="1"/>
      <c r="G110" s="1"/>
      <c r="H110" s="1"/>
      <c r="I110" s="1"/>
      <c r="J110" s="1">
        <v>1620</v>
      </c>
      <c r="K110" s="2" t="s">
        <v>54</v>
      </c>
      <c r="L110" s="10"/>
    </row>
    <row r="111" spans="1:12" ht="25.5">
      <c r="A111" s="1"/>
      <c r="B111" s="1"/>
      <c r="C111" s="1"/>
      <c r="D111" s="1"/>
      <c r="E111" s="1"/>
      <c r="F111" s="1"/>
      <c r="G111" s="1"/>
      <c r="H111" s="1"/>
      <c r="I111" s="1"/>
      <c r="J111" s="1">
        <v>2460</v>
      </c>
      <c r="K111" s="2" t="s">
        <v>53</v>
      </c>
      <c r="L111" s="10"/>
    </row>
    <row r="112" spans="1:12" ht="38.25">
      <c r="A112" s="1"/>
      <c r="B112" s="1"/>
      <c r="C112" s="1"/>
      <c r="D112" s="1"/>
      <c r="E112" s="1"/>
      <c r="F112" s="1"/>
      <c r="G112" s="1"/>
      <c r="H112" s="1"/>
      <c r="I112" s="1"/>
      <c r="J112" s="1">
        <v>3000</v>
      </c>
      <c r="K112" s="2" t="s">
        <v>59</v>
      </c>
      <c r="L112" s="10"/>
    </row>
    <row r="113" spans="1:12" ht="25.5">
      <c r="A113" s="1"/>
      <c r="B113" s="1"/>
      <c r="C113" s="1"/>
      <c r="D113" s="1"/>
      <c r="E113" s="1"/>
      <c r="F113" s="1"/>
      <c r="G113" s="1"/>
      <c r="H113" s="1"/>
      <c r="I113" s="1"/>
      <c r="J113" s="1">
        <v>2400</v>
      </c>
      <c r="K113" s="2" t="s">
        <v>58</v>
      </c>
      <c r="L113" s="10"/>
    </row>
    <row r="114" spans="1:12" ht="25.5">
      <c r="A114" s="1"/>
      <c r="B114" s="1"/>
      <c r="C114" s="1"/>
      <c r="D114" s="1"/>
      <c r="E114" s="1"/>
      <c r="F114" s="1"/>
      <c r="G114" s="1"/>
      <c r="H114" s="1"/>
      <c r="I114" s="1"/>
      <c r="J114" s="1">
        <v>3580</v>
      </c>
      <c r="K114" s="2" t="s">
        <v>57</v>
      </c>
      <c r="L114" s="10"/>
    </row>
    <row r="115" spans="1:12" ht="51">
      <c r="A115" s="1"/>
      <c r="B115" s="1"/>
      <c r="C115" s="1"/>
      <c r="D115" s="1"/>
      <c r="E115" s="1"/>
      <c r="F115" s="1"/>
      <c r="G115" s="1"/>
      <c r="H115" s="1"/>
      <c r="I115" s="1"/>
      <c r="J115" s="1">
        <v>5310</v>
      </c>
      <c r="K115" s="2" t="s">
        <v>71</v>
      </c>
      <c r="L115" s="10"/>
    </row>
    <row r="116" spans="1:12" ht="38.25">
      <c r="A116" s="1"/>
      <c r="B116" s="1"/>
      <c r="C116" s="1"/>
      <c r="D116" s="1"/>
      <c r="E116" s="1"/>
      <c r="F116" s="1"/>
      <c r="G116" s="1"/>
      <c r="H116" s="1"/>
      <c r="I116" s="1"/>
      <c r="J116" s="1">
        <v>680</v>
      </c>
      <c r="K116" s="2" t="s">
        <v>92</v>
      </c>
      <c r="L116" s="10"/>
    </row>
    <row r="117" spans="1:12" ht="25.5">
      <c r="A117" s="1"/>
      <c r="B117" s="1"/>
      <c r="C117" s="1"/>
      <c r="D117" s="1"/>
      <c r="E117" s="1"/>
      <c r="F117" s="1"/>
      <c r="G117" s="1"/>
      <c r="H117" s="1"/>
      <c r="I117" s="1"/>
      <c r="J117" s="1">
        <v>3464.37</v>
      </c>
      <c r="K117" s="2" t="s">
        <v>93</v>
      </c>
      <c r="L117" s="10"/>
    </row>
    <row r="118" spans="1:12" ht="38.25">
      <c r="A118" s="1"/>
      <c r="B118" s="1"/>
      <c r="C118" s="1"/>
      <c r="D118" s="1"/>
      <c r="E118" s="1"/>
      <c r="F118" s="1"/>
      <c r="G118" s="1"/>
      <c r="H118" s="1"/>
      <c r="I118" s="1"/>
      <c r="J118" s="1">
        <v>900</v>
      </c>
      <c r="K118" s="2" t="s">
        <v>94</v>
      </c>
      <c r="L118" s="10"/>
    </row>
    <row r="119" spans="1:12" ht="38.25">
      <c r="A119" s="1"/>
      <c r="B119" s="1"/>
      <c r="C119" s="1"/>
      <c r="D119" s="1"/>
      <c r="E119" s="1"/>
      <c r="F119" s="1"/>
      <c r="G119" s="1"/>
      <c r="H119" s="1"/>
      <c r="I119" s="1"/>
      <c r="J119" s="1">
        <v>2172.42</v>
      </c>
      <c r="K119" s="2" t="s">
        <v>95</v>
      </c>
      <c r="L119" s="10"/>
    </row>
    <row r="120" spans="1:12" ht="25.5">
      <c r="A120" s="1"/>
      <c r="B120" s="1"/>
      <c r="C120" s="1"/>
      <c r="D120" s="1"/>
      <c r="E120" s="1"/>
      <c r="F120" s="1"/>
      <c r="G120" s="1"/>
      <c r="H120" s="1"/>
      <c r="I120" s="1"/>
      <c r="J120" s="1">
        <v>820</v>
      </c>
      <c r="K120" s="2" t="s">
        <v>96</v>
      </c>
      <c r="L120" s="10"/>
    </row>
    <row r="121" spans="1:12" ht="25.5">
      <c r="A121" s="1"/>
      <c r="B121" s="1"/>
      <c r="C121" s="1"/>
      <c r="D121" s="1"/>
      <c r="E121" s="1"/>
      <c r="F121" s="1"/>
      <c r="G121" s="1"/>
      <c r="H121" s="1"/>
      <c r="I121" s="1"/>
      <c r="J121" s="1">
        <v>3179.9</v>
      </c>
      <c r="K121" s="2" t="s">
        <v>97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810</v>
      </c>
      <c r="K122" s="2" t="s">
        <v>98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8631.54</v>
      </c>
      <c r="K123" s="2" t="s">
        <v>111</v>
      </c>
      <c r="L123" s="10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0">
        <f>C124-J124</f>
        <v>0</v>
      </c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0"/>
    </row>
    <row r="126" spans="1:12" ht="12.75">
      <c r="A126" s="1"/>
      <c r="B126" s="1">
        <v>2282</v>
      </c>
      <c r="C126" s="1">
        <v>99000</v>
      </c>
      <c r="D126" s="1"/>
      <c r="E126" s="1"/>
      <c r="F126" s="1"/>
      <c r="G126" s="1">
        <f>G127</f>
        <v>97200</v>
      </c>
      <c r="H126" s="1"/>
      <c r="I126" s="1"/>
      <c r="J126" s="1">
        <f>J127</f>
        <v>97200</v>
      </c>
      <c r="K126" s="1" t="s">
        <v>49</v>
      </c>
      <c r="L126" s="10">
        <f>C126-J126</f>
        <v>1800</v>
      </c>
    </row>
    <row r="127" spans="1:12" ht="38.25">
      <c r="A127" s="1"/>
      <c r="B127" s="1"/>
      <c r="C127" s="1"/>
      <c r="D127" s="1">
        <v>24</v>
      </c>
      <c r="E127" s="1" t="s">
        <v>99</v>
      </c>
      <c r="F127" s="1" t="s">
        <v>100</v>
      </c>
      <c r="G127" s="1">
        <v>97200</v>
      </c>
      <c r="H127" s="1">
        <v>1</v>
      </c>
      <c r="I127" s="1" t="s">
        <v>101</v>
      </c>
      <c r="J127" s="1">
        <v>97200</v>
      </c>
      <c r="K127" s="2" t="s">
        <v>102</v>
      </c>
      <c r="L127" s="10"/>
    </row>
    <row r="128" spans="1:12" ht="12.75">
      <c r="A128" s="1"/>
      <c r="B128" s="1">
        <v>2610</v>
      </c>
      <c r="C128" s="1">
        <v>163600</v>
      </c>
      <c r="D128" s="1"/>
      <c r="E128" s="1"/>
      <c r="F128" s="1" t="s">
        <v>42</v>
      </c>
      <c r="G128" s="1"/>
      <c r="H128" s="1"/>
      <c r="I128" s="1"/>
      <c r="J128" s="1">
        <v>92133.13</v>
      </c>
      <c r="K128" s="1" t="s">
        <v>50</v>
      </c>
      <c r="L128" s="10">
        <f aca="true" t="shared" si="2" ref="L128:L138">C128-J128</f>
        <v>71466.87</v>
      </c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0">
        <f t="shared" si="2"/>
        <v>0</v>
      </c>
    </row>
    <row r="130" spans="1:12" ht="12.75">
      <c r="A130" s="1"/>
      <c r="B130" s="1">
        <v>2610</v>
      </c>
      <c r="C130" s="1">
        <v>690948</v>
      </c>
      <c r="D130" s="1"/>
      <c r="E130" s="1"/>
      <c r="F130" s="1" t="s">
        <v>43</v>
      </c>
      <c r="G130" s="1"/>
      <c r="H130" s="1"/>
      <c r="I130" s="1"/>
      <c r="J130" s="1">
        <v>228606.74</v>
      </c>
      <c r="K130" s="1" t="s">
        <v>50</v>
      </c>
      <c r="L130" s="10">
        <f t="shared" si="2"/>
        <v>462341.26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>
        <f t="shared" si="2"/>
        <v>0</v>
      </c>
    </row>
    <row r="132" spans="1:12" ht="12.75">
      <c r="A132" s="1"/>
      <c r="B132" s="1">
        <v>2610</v>
      </c>
      <c r="C132" s="1">
        <v>414977</v>
      </c>
      <c r="D132" s="1"/>
      <c r="E132" s="1"/>
      <c r="F132" s="1" t="s">
        <v>44</v>
      </c>
      <c r="G132" s="1"/>
      <c r="H132" s="1"/>
      <c r="I132" s="1"/>
      <c r="J132" s="1">
        <v>412191.3</v>
      </c>
      <c r="K132" s="1" t="s">
        <v>50</v>
      </c>
      <c r="L132" s="10">
        <f t="shared" si="2"/>
        <v>2785.7000000000116</v>
      </c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0">
        <f t="shared" si="2"/>
        <v>0</v>
      </c>
    </row>
    <row r="134" spans="1:12" ht="12.75">
      <c r="A134" s="1"/>
      <c r="B134" s="28" t="s">
        <v>45</v>
      </c>
      <c r="C134" s="29"/>
      <c r="D134" s="29"/>
      <c r="E134" s="29"/>
      <c r="F134" s="29"/>
      <c r="G134" s="29"/>
      <c r="H134" s="29"/>
      <c r="I134" s="29"/>
      <c r="J134" s="30"/>
      <c r="K134" s="1"/>
      <c r="L134" s="10">
        <f t="shared" si="2"/>
        <v>0</v>
      </c>
    </row>
    <row r="135" spans="1:12" ht="12.75">
      <c r="A135" s="1"/>
      <c r="B135" s="1">
        <v>80800</v>
      </c>
      <c r="C135" s="1">
        <v>18474195</v>
      </c>
      <c r="D135" s="1"/>
      <c r="E135" s="1"/>
      <c r="F135" s="1" t="s">
        <v>46</v>
      </c>
      <c r="G135" s="1"/>
      <c r="H135" s="1"/>
      <c r="I135" s="1"/>
      <c r="J135" s="1">
        <v>10286039.86</v>
      </c>
      <c r="K135" s="1" t="s">
        <v>51</v>
      </c>
      <c r="L135" s="10">
        <f t="shared" si="2"/>
        <v>8188155.140000001</v>
      </c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0">
        <f t="shared" si="2"/>
        <v>0</v>
      </c>
    </row>
    <row r="137" spans="1:12" ht="12.75">
      <c r="A137" s="1"/>
      <c r="B137" s="1">
        <v>91101</v>
      </c>
      <c r="C137" s="1">
        <v>591416</v>
      </c>
      <c r="D137" s="1"/>
      <c r="E137" s="1"/>
      <c r="F137" s="1" t="s">
        <v>47</v>
      </c>
      <c r="G137" s="1"/>
      <c r="H137" s="1"/>
      <c r="I137" s="1"/>
      <c r="J137" s="1">
        <v>335086.28</v>
      </c>
      <c r="K137" s="1" t="s">
        <v>51</v>
      </c>
      <c r="L137" s="10">
        <f t="shared" si="2"/>
        <v>256329.71999999997</v>
      </c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0">
        <f t="shared" si="2"/>
        <v>0</v>
      </c>
    </row>
    <row r="139" spans="1:12" ht="12.75">
      <c r="A139" s="1"/>
      <c r="B139" s="1" t="s">
        <v>48</v>
      </c>
      <c r="C139" s="10">
        <f>C137+C135+C132+C130+C128+C126+C106+C103+C99+C95+C91+C52</f>
        <v>22038165</v>
      </c>
      <c r="D139" s="10"/>
      <c r="E139" s="10"/>
      <c r="F139" s="10"/>
      <c r="G139" s="10">
        <f>G137+G135+G132+G130+G128+G126+G106+G103+G99+G95+G91+G52</f>
        <v>520200</v>
      </c>
      <c r="H139" s="10"/>
      <c r="I139" s="10"/>
      <c r="J139" s="10">
        <f>J137+J135+J132+J130+J128+J126+J106+J103+J99+J95+J91+J52</f>
        <v>12456786.14</v>
      </c>
      <c r="K139" s="10"/>
      <c r="L139" s="10">
        <f>L137+L135+L132+L130+L128+L126+L106+L103+L99+L95+L91+L52</f>
        <v>9581378.86</v>
      </c>
    </row>
  </sheetData>
  <mergeCells count="6">
    <mergeCell ref="B98:J98"/>
    <mergeCell ref="B134:J134"/>
    <mergeCell ref="A10:J10"/>
    <mergeCell ref="B50:H50"/>
    <mergeCell ref="B90:H90"/>
    <mergeCell ref="B94:J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2015-08-25T13:15:37Z</dcterms:modified>
  <cp:category/>
  <cp:version/>
  <cp:contentType/>
  <cp:contentStatus/>
</cp:coreProperties>
</file>