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<sst xmlns="http://schemas.openxmlformats.org/spreadsheetml/2006/main" count="55" uniqueCount="36">
  <si>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28.07.2017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</si>
  <si>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</si>
  <si>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</si>
  <si>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</si>
  <si>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</si>
  <si>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</si>
  <si>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</si>
  <si>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</si>
  <si>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</si>
  <si>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</si>
  <si>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</si>
  <si>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</si>
  <si>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січень-липнеь</t>
  </si>
  <si>
    <t>%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</si>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</sst>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0.0"/>
    <numFmt numFmtId="166" formatCode="#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164" fontId="21" fillId="0" borderId="27" xfId="83" applyNumberFormat="1" applyFont="1" applyBorder="1" applyAlignment="1">
      <alignment vertical="center" wrapText="1"/>
      <protection/>
    </xf>
    <xf numFmtId="165" fontId="18" fillId="0" borderId="21" xfId="0" applyNumberFormat="1" applyFont="1" applyFill="1" applyBorder="1" applyAlignment="1">
      <alignment vertical="center"/>
    </xf>
    <xf numFmtId="165" fontId="18" fillId="0" borderId="27" xfId="0" applyNumberFormat="1" applyFont="1" applyFill="1" applyBorder="1" applyAlignment="1">
      <alignment horizontal="center" vertical="center"/>
    </xf>
    <xf numFmtId="164" fontId="21" fillId="0" borderId="17" xfId="81" applyNumberFormat="1" applyFont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20" fillId="0" borderId="24" xfId="79" applyNumberFormat="1" applyBorder="1" applyAlignment="1">
      <alignment vertical="center" wrapText="1"/>
      <protection/>
    </xf>
    <xf numFmtId="165" fontId="18" fillId="0" borderId="17" xfId="0" applyNumberFormat="1" applyFont="1" applyFill="1" applyBorder="1" applyAlignment="1">
      <alignment horizontal="right" vertical="center"/>
    </xf>
    <xf numFmtId="164" fontId="18" fillId="0" borderId="17" xfId="0" applyNumberFormat="1" applyFont="1" applyFill="1" applyBorder="1" applyAlignment="1">
      <alignment horizontal="center" vertical="center" wrapText="1"/>
    </xf>
    <xf numFmtId="1" fontId="21" fillId="0" borderId="17" xfId="80" applyNumberFormat="1" applyFont="1" applyFill="1" applyBorder="1" applyAlignment="1">
      <alignment vertical="center" wrapText="1"/>
      <protection/>
    </xf>
    <xf numFmtId="165" fontId="18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64" fontId="20" fillId="0" borderId="36" xfId="83" applyNumberFormat="1" applyFont="1" applyBorder="1" applyAlignment="1">
      <alignment vertical="center" wrapText="1"/>
      <protection/>
    </xf>
    <xf numFmtId="165" fontId="18" fillId="0" borderId="37" xfId="0" applyNumberFormat="1" applyFont="1" applyFill="1" applyBorder="1" applyAlignment="1">
      <alignment vertical="center"/>
    </xf>
    <xf numFmtId="165" fontId="18" fillId="0" borderId="36" xfId="0" applyNumberFormat="1" applyFont="1" applyFill="1" applyBorder="1" applyAlignment="1">
      <alignment vertical="center"/>
    </xf>
    <xf numFmtId="164" fontId="20" fillId="0" borderId="36" xfId="81" applyNumberFormat="1" applyFont="1" applyBorder="1" applyAlignment="1">
      <alignment vertical="center" wrapText="1"/>
      <protection/>
    </xf>
    <xf numFmtId="1" fontId="20" fillId="0" borderId="36" xfId="80" applyNumberFormat="1" applyFont="1" applyFill="1" applyBorder="1" applyAlignment="1">
      <alignment vertical="center" wrapText="1"/>
      <protection/>
    </xf>
    <xf numFmtId="164" fontId="0" fillId="0" borderId="36" xfId="0" applyNumberFormat="1" applyFont="1" applyFill="1" applyBorder="1" applyAlignment="1">
      <alignment vertical="center"/>
    </xf>
    <xf numFmtId="165" fontId="18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65" fontId="18" fillId="0" borderId="40" xfId="0" applyNumberFormat="1" applyFont="1" applyFill="1" applyBorder="1" applyAlignment="1">
      <alignment vertical="center"/>
    </xf>
    <xf numFmtId="165" fontId="18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20" fillId="0" borderId="24" xfId="80" applyNumberFormat="1" applyFont="1" applyFill="1" applyBorder="1" applyAlignment="1">
      <alignment vertical="center" wrapText="1"/>
      <protection/>
    </xf>
    <xf numFmtId="164" fontId="0" fillId="0" borderId="24" xfId="0" applyNumberFormat="1" applyFont="1" applyFill="1" applyBorder="1" applyAlignment="1">
      <alignment vertical="center" wrapText="1"/>
    </xf>
    <xf numFmtId="165" fontId="18" fillId="0" borderId="41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" fontId="20" fillId="0" borderId="24" xfId="82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/>
    </xf>
    <xf numFmtId="165" fontId="18" fillId="0" borderId="44" xfId="0" applyNumberFormat="1" applyFont="1" applyFill="1" applyBorder="1" applyAlignment="1">
      <alignment vertical="center"/>
    </xf>
    <xf numFmtId="164" fontId="20" fillId="0" borderId="45" xfId="81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1" fontId="20" fillId="0" borderId="44" xfId="80" applyNumberFormat="1" applyFont="1" applyFill="1" applyBorder="1" applyAlignment="1">
      <alignment vertical="center" wrapText="1"/>
      <protection/>
    </xf>
    <xf numFmtId="164" fontId="0" fillId="0" borderId="44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18" fillId="0" borderId="48" xfId="0" applyNumberFormat="1" applyFont="1" applyFill="1" applyBorder="1" applyAlignment="1">
      <alignment vertical="center"/>
    </xf>
    <xf numFmtId="1" fontId="18" fillId="0" borderId="16" xfId="0" applyNumberFormat="1" applyFont="1" applyFill="1" applyBorder="1" applyAlignment="1">
      <alignment vertical="center"/>
    </xf>
    <xf numFmtId="165" fontId="18" fillId="0" borderId="34" xfId="0" applyNumberFormat="1" applyFont="1" applyFill="1" applyBorder="1" applyAlignment="1">
      <alignment vertical="center"/>
    </xf>
    <xf numFmtId="1" fontId="18" fillId="0" borderId="17" xfId="0" applyNumberFormat="1" applyFont="1" applyFill="1" applyBorder="1" applyAlignment="1">
      <alignment vertical="center"/>
    </xf>
    <xf numFmtId="165" fontId="18" fillId="0" borderId="17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20" fillId="0" borderId="24" xfId="78" applyNumberFormat="1" applyFont="1" applyBorder="1" applyAlignment="1">
      <alignment vertical="center" wrapText="1"/>
      <protection/>
    </xf>
    <xf numFmtId="165" fontId="18" fillId="0" borderId="49" xfId="0" applyNumberFormat="1" applyFont="1" applyFill="1" applyBorder="1" applyAlignment="1">
      <alignment vertical="center"/>
    </xf>
    <xf numFmtId="166" fontId="20" fillId="0" borderId="24" xfId="79" applyNumberFormat="1" applyBorder="1" applyAlignment="1">
      <alignment vertical="center" wrapText="1"/>
      <protection/>
    </xf>
    <xf numFmtId="164" fontId="20" fillId="0" borderId="24" xfId="81" applyNumberFormat="1" applyFont="1" applyBorder="1" applyAlignment="1">
      <alignment vertical="center" wrapText="1"/>
      <protection/>
    </xf>
    <xf numFmtId="14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65" fontId="18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 wrapText="1"/>
    </xf>
    <xf numFmtId="165" fontId="18" fillId="0" borderId="50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65" fontId="18" fillId="0" borderId="29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5" fontId="18" fillId="0" borderId="52" xfId="0" applyNumberFormat="1" applyFont="1" applyFill="1" applyBorder="1" applyAlignment="1">
      <alignment vertical="center"/>
    </xf>
    <xf numFmtId="165" fontId="18" fillId="0" borderId="52" xfId="0" applyNumberFormat="1" applyFont="1" applyFill="1" applyBorder="1" applyAlignment="1">
      <alignment horizontal="center" vertical="center"/>
    </xf>
    <xf numFmtId="165" fontId="18" fillId="0" borderId="30" xfId="0" applyNumberFormat="1" applyFont="1" applyFill="1" applyBorder="1" applyAlignment="1">
      <alignment vertical="center"/>
    </xf>
    <xf numFmtId="165" fontId="18" fillId="0" borderId="53" xfId="0" applyNumberFormat="1" applyFont="1" applyFill="1" applyBorder="1" applyAlignment="1">
      <alignment vertical="center"/>
    </xf>
    <xf numFmtId="0" fontId="18" fillId="0" borderId="47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1" fontId="0" fillId="0" borderId="24" xfId="0" applyNumberFormat="1" applyFont="1" applyBorder="1" applyAlignment="1">
      <alignment/>
    </xf>
    <xf numFmtId="165" fontId="18" fillId="0" borderId="20" xfId="0" applyNumberFormat="1" applyFont="1" applyFill="1" applyBorder="1" applyAlignment="1">
      <alignment vertical="center"/>
    </xf>
    <xf numFmtId="164" fontId="21" fillId="0" borderId="44" xfId="83" applyNumberFormat="1" applyFont="1" applyBorder="1" applyAlignment="1">
      <alignment vertical="center" wrapText="1"/>
      <protection/>
    </xf>
    <xf numFmtId="1" fontId="18" fillId="0" borderId="20" xfId="0" applyNumberFormat="1" applyFont="1" applyFill="1" applyBorder="1" applyAlignment="1">
      <alignment vertical="center"/>
    </xf>
    <xf numFmtId="164" fontId="21" fillId="0" borderId="44" xfId="81" applyNumberFormat="1" applyFont="1" applyBorder="1" applyAlignment="1">
      <alignment vertical="center" wrapText="1"/>
      <protection/>
    </xf>
    <xf numFmtId="164" fontId="18" fillId="0" borderId="52" xfId="0" applyNumberFormat="1" applyFont="1" applyFill="1" applyBorder="1" applyAlignment="1">
      <alignment vertical="center"/>
    </xf>
    <xf numFmtId="1" fontId="21" fillId="0" borderId="52" xfId="80" applyNumberFormat="1" applyFont="1" applyFill="1" applyBorder="1" applyAlignment="1">
      <alignment vertical="center" wrapText="1"/>
      <protection/>
    </xf>
    <xf numFmtId="0" fontId="18" fillId="0" borderId="34" xfId="0" applyFont="1" applyFill="1" applyBorder="1" applyAlignment="1">
      <alignment vertical="center"/>
    </xf>
    <xf numFmtId="1" fontId="18" fillId="0" borderId="48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79 2" xfId="66"/>
    <cellStyle name="Обычный 79 3" xfId="67"/>
    <cellStyle name="Обычный 80 2" xfId="68"/>
    <cellStyle name="Обычный 80 3" xfId="69"/>
    <cellStyle name="Обычный 81 2" xfId="70"/>
    <cellStyle name="Обычный 81 3" xfId="71"/>
    <cellStyle name="Обычный 82 2" xfId="72"/>
    <cellStyle name="Обычный 82 3" xfId="73"/>
    <cellStyle name="Обычный 83 2" xfId="74"/>
    <cellStyle name="Обычный 83 3" xfId="75"/>
    <cellStyle name="Обычный 84 2" xfId="76"/>
    <cellStyle name="Обычный 84 3" xfId="77"/>
    <cellStyle name="Обычный_ВИДАТКИ 18 04" xfId="78"/>
    <cellStyle name="Обычный_ВИДАТКИ 22 05  2017" xfId="79"/>
    <cellStyle name="Обычный_жовтень касові" xfId="80"/>
    <cellStyle name="Обычный_Книга1" xfId="81"/>
    <cellStyle name="Обычный_КФК" xfId="82"/>
    <cellStyle name="Обычный_щопонеділка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42947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25992757</v>
      </c>
      <c r="D10" s="39">
        <v>27829800.439999998</v>
      </c>
      <c r="E10" s="40">
        <f>D10/C10*100</f>
        <v>107.06752054043362</v>
      </c>
      <c r="F10" s="39">
        <v>26387357</v>
      </c>
      <c r="G10" s="39">
        <v>19855802.49</v>
      </c>
      <c r="H10" s="41">
        <f aca="true" t="shared" si="0" ref="H10:H29">G10/F10*100</f>
        <v>75.24740916644285</v>
      </c>
      <c r="I10" s="42">
        <v>4251938</v>
      </c>
      <c r="J10" s="42">
        <v>2704130.7</v>
      </c>
      <c r="K10" s="43">
        <f aca="true" t="shared" si="1" ref="K10:K29">J10/I10*100</f>
        <v>63.5976041983679</v>
      </c>
      <c r="L10" s="44"/>
      <c r="M10" s="45"/>
      <c r="N10" s="45"/>
      <c r="O10" s="46">
        <v>9799921</v>
      </c>
      <c r="P10" s="46">
        <v>8074522.6899999995</v>
      </c>
      <c r="Q10" s="47">
        <f aca="true" t="shared" si="2" ref="Q10:Q15">P10/O10*100</f>
        <v>82.39375286800781</v>
      </c>
      <c r="R10" s="48"/>
      <c r="S10" s="48"/>
      <c r="T10" s="43"/>
      <c r="U10" s="49">
        <v>11245798</v>
      </c>
      <c r="V10" s="49">
        <v>8434168.299999999</v>
      </c>
      <c r="W10" s="43">
        <f aca="true" t="shared" si="3" ref="W10:W18">V10/U10*100</f>
        <v>74.99839762371685</v>
      </c>
      <c r="X10" s="49"/>
      <c r="Y10" s="49"/>
      <c r="Z10" s="50"/>
    </row>
    <row r="11" spans="1:26" ht="39.75" customHeight="1">
      <c r="A11" s="18"/>
      <c r="B11" s="51" t="s">
        <v>17</v>
      </c>
      <c r="C11" s="52">
        <v>4431446</v>
      </c>
      <c r="D11" s="52">
        <v>5047087.81</v>
      </c>
      <c r="E11" s="53">
        <f aca="true" t="shared" si="4" ref="E11:E29">D11/C11*100</f>
        <v>113.89257163463122</v>
      </c>
      <c r="F11" s="52">
        <v>4570278</v>
      </c>
      <c r="G11" s="52">
        <v>3757299.01</v>
      </c>
      <c r="H11" s="54">
        <f t="shared" si="0"/>
        <v>82.21160747770703</v>
      </c>
      <c r="I11" s="55">
        <v>951670</v>
      </c>
      <c r="J11" s="55">
        <v>907266.28</v>
      </c>
      <c r="K11" s="54">
        <f t="shared" si="1"/>
        <v>95.33412632530184</v>
      </c>
      <c r="L11" s="56"/>
      <c r="M11" s="56"/>
      <c r="N11" s="54"/>
      <c r="O11" s="56">
        <v>1456354</v>
      </c>
      <c r="P11" s="56">
        <v>1287023.64</v>
      </c>
      <c r="Q11" s="54">
        <f t="shared" si="2"/>
        <v>88.37299447799091</v>
      </c>
      <c r="R11" s="57"/>
      <c r="S11" s="57"/>
      <c r="T11" s="54"/>
      <c r="U11" s="56">
        <v>1527432</v>
      </c>
      <c r="V11" s="56">
        <v>1035197.9</v>
      </c>
      <c r="W11" s="54">
        <f t="shared" si="3"/>
        <v>67.77374704733174</v>
      </c>
      <c r="X11" s="56">
        <v>498693</v>
      </c>
      <c r="Y11" s="56">
        <v>434110.13</v>
      </c>
      <c r="Z11" s="58">
        <f aca="true" t="shared" si="5" ref="Z11:Z18">Y11/X11*100</f>
        <v>87.0495735853521</v>
      </c>
    </row>
    <row r="12" spans="1:26" ht="25.5">
      <c r="A12" s="18"/>
      <c r="B12" s="59" t="s">
        <v>18</v>
      </c>
      <c r="C12" s="52">
        <v>4692882</v>
      </c>
      <c r="D12" s="52">
        <v>5547899.42</v>
      </c>
      <c r="E12" s="60">
        <f t="shared" si="4"/>
        <v>118.21945277976305</v>
      </c>
      <c r="F12" s="52">
        <v>5509103</v>
      </c>
      <c r="G12" s="52">
        <v>3120083.72</v>
      </c>
      <c r="H12" s="61">
        <f t="shared" si="0"/>
        <v>56.63505873823743</v>
      </c>
      <c r="I12" s="55">
        <v>1165293</v>
      </c>
      <c r="J12" s="55">
        <v>1027343.02</v>
      </c>
      <c r="K12" s="61">
        <f t="shared" si="1"/>
        <v>88.1617773384033</v>
      </c>
      <c r="L12" s="62"/>
      <c r="M12" s="62"/>
      <c r="N12" s="61"/>
      <c r="O12" s="63">
        <v>1228524</v>
      </c>
      <c r="P12" s="63">
        <v>1051432.26</v>
      </c>
      <c r="Q12" s="61">
        <f t="shared" si="2"/>
        <v>85.58499956044815</v>
      </c>
      <c r="R12" s="64"/>
      <c r="S12" s="64"/>
      <c r="T12" s="61"/>
      <c r="U12" s="63">
        <v>1709560</v>
      </c>
      <c r="V12" s="63">
        <v>555784.2</v>
      </c>
      <c r="W12" s="61">
        <f t="shared" si="3"/>
        <v>32.51036524017876</v>
      </c>
      <c r="X12" s="63">
        <v>428348</v>
      </c>
      <c r="Y12" s="63">
        <v>379173.04</v>
      </c>
      <c r="Z12" s="65">
        <f t="shared" si="5"/>
        <v>88.51985768580685</v>
      </c>
    </row>
    <row r="13" spans="1:26" ht="25.5">
      <c r="A13" s="18"/>
      <c r="B13" s="59" t="s">
        <v>19</v>
      </c>
      <c r="C13" s="52">
        <v>8949959</v>
      </c>
      <c r="D13" s="52">
        <v>9374373.940000001</v>
      </c>
      <c r="E13" s="60">
        <f t="shared" si="4"/>
        <v>104.74208809224714</v>
      </c>
      <c r="F13" s="52">
        <v>9108410</v>
      </c>
      <c r="G13" s="52">
        <v>8283550.319999999</v>
      </c>
      <c r="H13" s="61">
        <f t="shared" si="0"/>
        <v>90.94397726935875</v>
      </c>
      <c r="I13" s="55">
        <v>1789990</v>
      </c>
      <c r="J13" s="55">
        <v>1666464.26</v>
      </c>
      <c r="K13" s="61">
        <f t="shared" si="1"/>
        <v>93.0990821177772</v>
      </c>
      <c r="L13" s="62"/>
      <c r="M13" s="62"/>
      <c r="N13" s="61"/>
      <c r="O13" s="63">
        <v>2347127</v>
      </c>
      <c r="P13" s="63">
        <v>1922276.31</v>
      </c>
      <c r="Q13" s="61">
        <f t="shared" si="2"/>
        <v>81.89911794291488</v>
      </c>
      <c r="R13" s="64"/>
      <c r="S13" s="64"/>
      <c r="T13" s="61"/>
      <c r="U13" s="63">
        <v>4649151</v>
      </c>
      <c r="V13" s="63">
        <v>4380479.95</v>
      </c>
      <c r="W13" s="61">
        <f t="shared" si="3"/>
        <v>94.22107283673944</v>
      </c>
      <c r="X13" s="63"/>
      <c r="Y13" s="63"/>
      <c r="Z13" s="65"/>
    </row>
    <row r="14" spans="1:26" ht="25.5">
      <c r="A14" s="18"/>
      <c r="B14" s="59" t="s">
        <v>20</v>
      </c>
      <c r="C14" s="52">
        <v>6019718</v>
      </c>
      <c r="D14" s="52">
        <v>7801670.34</v>
      </c>
      <c r="E14" s="60">
        <f t="shared" si="4"/>
        <v>129.60192387749726</v>
      </c>
      <c r="F14" s="52">
        <v>7052077</v>
      </c>
      <c r="G14" s="52">
        <v>5136099.07</v>
      </c>
      <c r="H14" s="61">
        <f t="shared" si="0"/>
        <v>72.83101233863442</v>
      </c>
      <c r="I14" s="55">
        <v>1223554</v>
      </c>
      <c r="J14" s="55">
        <v>1121771.2</v>
      </c>
      <c r="K14" s="61">
        <f t="shared" si="1"/>
        <v>91.68138063379303</v>
      </c>
      <c r="L14" s="66">
        <v>478985</v>
      </c>
      <c r="M14" s="66">
        <v>417673.01</v>
      </c>
      <c r="N14" s="61">
        <f>M14/L14*100</f>
        <v>87.19960124012235</v>
      </c>
      <c r="O14" s="63">
        <v>2600518</v>
      </c>
      <c r="P14" s="63">
        <v>2256588.15</v>
      </c>
      <c r="Q14" s="61">
        <f t="shared" si="2"/>
        <v>86.77456375998935</v>
      </c>
      <c r="R14" s="64"/>
      <c r="S14" s="64"/>
      <c r="T14" s="61"/>
      <c r="U14" s="63">
        <v>1951940</v>
      </c>
      <c r="V14" s="63">
        <v>792420.74</v>
      </c>
      <c r="W14" s="61">
        <f t="shared" si="3"/>
        <v>40.59657264055247</v>
      </c>
      <c r="X14" s="63">
        <v>691560</v>
      </c>
      <c r="Y14" s="63">
        <v>499927.43</v>
      </c>
      <c r="Z14" s="65">
        <f t="shared" si="5"/>
        <v>72.28981288680664</v>
      </c>
    </row>
    <row r="15" spans="1:26" ht="25.5">
      <c r="A15" s="18"/>
      <c r="B15" s="59" t="s">
        <v>21</v>
      </c>
      <c r="C15" s="52">
        <v>1710902</v>
      </c>
      <c r="D15" s="52">
        <v>1262008.55</v>
      </c>
      <c r="E15" s="60">
        <f t="shared" si="4"/>
        <v>73.76276081271752</v>
      </c>
      <c r="F15" s="52">
        <v>1823513</v>
      </c>
      <c r="G15" s="52">
        <v>1093690.25</v>
      </c>
      <c r="H15" s="61">
        <f t="shared" si="0"/>
        <v>59.97710189069121</v>
      </c>
      <c r="I15" s="55">
        <v>352620</v>
      </c>
      <c r="J15" s="55">
        <v>347849.8</v>
      </c>
      <c r="K15" s="61">
        <f t="shared" si="1"/>
        <v>98.64721229652316</v>
      </c>
      <c r="L15" s="67"/>
      <c r="M15" s="68"/>
      <c r="N15" s="69"/>
      <c r="O15" s="63">
        <v>960840</v>
      </c>
      <c r="P15" s="63">
        <v>515780.91</v>
      </c>
      <c r="Q15" s="61">
        <f t="shared" si="2"/>
        <v>53.68020794304983</v>
      </c>
      <c r="R15" s="64"/>
      <c r="S15" s="64"/>
      <c r="T15" s="61"/>
      <c r="U15" s="63">
        <v>51216</v>
      </c>
      <c r="V15" s="63">
        <v>36858.47</v>
      </c>
      <c r="W15" s="61">
        <f t="shared" si="3"/>
        <v>71.96670962199313</v>
      </c>
      <c r="X15" s="63">
        <v>244837</v>
      </c>
      <c r="Y15" s="63">
        <v>193201.07</v>
      </c>
      <c r="Z15" s="65">
        <f t="shared" si="5"/>
        <v>78.91007895048543</v>
      </c>
    </row>
    <row r="16" spans="1:26" ht="25.5">
      <c r="A16" s="18"/>
      <c r="B16" s="59" t="s">
        <v>22</v>
      </c>
      <c r="C16" s="52">
        <v>1639656</v>
      </c>
      <c r="D16" s="52">
        <v>1714509.41</v>
      </c>
      <c r="E16" s="60">
        <f t="shared" si="4"/>
        <v>104.56518989348984</v>
      </c>
      <c r="F16" s="52">
        <v>2002556</v>
      </c>
      <c r="G16" s="52">
        <v>1432375.28</v>
      </c>
      <c r="H16" s="61">
        <f t="shared" si="0"/>
        <v>71.52735204408765</v>
      </c>
      <c r="I16" s="55">
        <v>795704</v>
      </c>
      <c r="J16" s="55">
        <v>534600.73</v>
      </c>
      <c r="K16" s="61">
        <f t="shared" si="1"/>
        <v>67.18587942249881</v>
      </c>
      <c r="L16" s="67"/>
      <c r="M16" s="68"/>
      <c r="N16" s="70"/>
      <c r="O16" s="71"/>
      <c r="P16" s="71"/>
      <c r="Q16" s="61"/>
      <c r="R16" s="64"/>
      <c r="S16" s="64"/>
      <c r="T16" s="61"/>
      <c r="U16" s="63">
        <v>732532</v>
      </c>
      <c r="V16" s="63">
        <v>655199.5</v>
      </c>
      <c r="W16" s="61">
        <f t="shared" si="3"/>
        <v>89.44312330382836</v>
      </c>
      <c r="X16" s="63">
        <v>204855</v>
      </c>
      <c r="Y16" s="63">
        <v>184246.16</v>
      </c>
      <c r="Z16" s="65">
        <f t="shared" si="5"/>
        <v>89.93979155988382</v>
      </c>
    </row>
    <row r="17" spans="1:26" ht="26.25" thickBot="1">
      <c r="A17" s="72"/>
      <c r="B17" s="73" t="s">
        <v>23</v>
      </c>
      <c r="C17" s="52">
        <v>15015849</v>
      </c>
      <c r="D17" s="52">
        <v>17611062.91</v>
      </c>
      <c r="E17" s="74">
        <f t="shared" si="4"/>
        <v>117.28316467487122</v>
      </c>
      <c r="F17" s="52">
        <v>15856820</v>
      </c>
      <c r="G17" s="52">
        <v>11158940.59</v>
      </c>
      <c r="H17" s="75">
        <f t="shared" si="0"/>
        <v>70.37313023670572</v>
      </c>
      <c r="I17" s="76">
        <v>2479565</v>
      </c>
      <c r="J17" s="76">
        <v>1491926.59</v>
      </c>
      <c r="K17" s="75">
        <f t="shared" si="1"/>
        <v>60.168884058292484</v>
      </c>
      <c r="L17" s="77"/>
      <c r="M17" s="78"/>
      <c r="N17" s="79"/>
      <c r="O17" s="80">
        <v>4742008</v>
      </c>
      <c r="P17" s="80">
        <v>3994496.96</v>
      </c>
      <c r="Q17" s="75">
        <f>P17/O17*100</f>
        <v>84.23640280657476</v>
      </c>
      <c r="R17" s="81"/>
      <c r="S17" s="81"/>
      <c r="T17" s="75"/>
      <c r="U17" s="80">
        <v>6068283</v>
      </c>
      <c r="V17" s="80">
        <v>3816677.15</v>
      </c>
      <c r="W17" s="75">
        <f t="shared" si="3"/>
        <v>62.89550355512424</v>
      </c>
      <c r="X17" s="80">
        <v>1428118</v>
      </c>
      <c r="Y17" s="80">
        <v>1052108.54</v>
      </c>
      <c r="Z17" s="82">
        <f t="shared" si="5"/>
        <v>73.67098096935968</v>
      </c>
    </row>
    <row r="18" spans="1:26" ht="26.25" thickBot="1">
      <c r="A18" s="83"/>
      <c r="B18" s="84" t="s">
        <v>24</v>
      </c>
      <c r="C18" s="85">
        <f>SUM(C11:C17)</f>
        <v>42460412</v>
      </c>
      <c r="D18" s="86">
        <f>SUM(D11:D17)</f>
        <v>48358612.38</v>
      </c>
      <c r="E18" s="87">
        <f t="shared" si="4"/>
        <v>113.89105781639614</v>
      </c>
      <c r="F18" s="88">
        <f>SUM(F11:F17)</f>
        <v>45922757</v>
      </c>
      <c r="G18" s="88">
        <f>SUM(G11:G17)</f>
        <v>33982038.24</v>
      </c>
      <c r="H18" s="89">
        <f t="shared" si="0"/>
        <v>73.99825371982784</v>
      </c>
      <c r="I18" s="88">
        <f>SUM(I11:I17)</f>
        <v>8758396</v>
      </c>
      <c r="J18" s="88">
        <f>SUM(J11:J17)</f>
        <v>7097221.879999999</v>
      </c>
      <c r="K18" s="89">
        <f t="shared" si="1"/>
        <v>81.0333522256815</v>
      </c>
      <c r="L18" s="90">
        <f>SUM(L11:L17)</f>
        <v>478985</v>
      </c>
      <c r="M18" s="88">
        <f>SUM(M11:M17)</f>
        <v>417673.01</v>
      </c>
      <c r="N18" s="89">
        <f>M18/L18*100</f>
        <v>87.19960124012235</v>
      </c>
      <c r="O18" s="88">
        <f>SUM(O11:O17)</f>
        <v>13335371</v>
      </c>
      <c r="P18" s="88">
        <f>SUM(P11:P17)</f>
        <v>11027598.23</v>
      </c>
      <c r="Q18" s="89">
        <f>P18/O18*100</f>
        <v>82.69434896112003</v>
      </c>
      <c r="R18" s="91">
        <f>SUM(R11:R17)</f>
        <v>0</v>
      </c>
      <c r="S18" s="91">
        <f>SUM(S11:S17)</f>
        <v>0</v>
      </c>
      <c r="T18" s="89"/>
      <c r="U18" s="88">
        <f>SUM(U11:U17)</f>
        <v>16690114</v>
      </c>
      <c r="V18" s="88">
        <f>SUM(V11:V17)</f>
        <v>11272617.91</v>
      </c>
      <c r="W18" s="89">
        <f t="shared" si="3"/>
        <v>67.54068851776567</v>
      </c>
      <c r="X18" s="88">
        <f>SUM(X11:X17)</f>
        <v>3496411</v>
      </c>
      <c r="Y18" s="88">
        <f>SUM(Y11:Y17)</f>
        <v>2742766.37</v>
      </c>
      <c r="Z18" s="50">
        <f t="shared" si="5"/>
        <v>78.44519337114544</v>
      </c>
    </row>
    <row r="19" spans="1:26" ht="25.5">
      <c r="A19" s="18"/>
      <c r="B19" s="51" t="s">
        <v>25</v>
      </c>
      <c r="C19" s="92">
        <v>729562</v>
      </c>
      <c r="D19" s="92">
        <v>501834.18</v>
      </c>
      <c r="E19" s="93">
        <f t="shared" si="4"/>
        <v>68.78567962695425</v>
      </c>
      <c r="F19" s="94">
        <v>731195</v>
      </c>
      <c r="G19" s="94">
        <v>424205.89</v>
      </c>
      <c r="H19" s="54">
        <f t="shared" si="0"/>
        <v>58.01542543370783</v>
      </c>
      <c r="I19" s="95">
        <v>443345</v>
      </c>
      <c r="J19" s="95">
        <v>424205.89</v>
      </c>
      <c r="K19" s="54">
        <f t="shared" si="1"/>
        <v>95.68302112350428</v>
      </c>
      <c r="L19" s="96"/>
      <c r="M19" s="97"/>
      <c r="N19" s="98"/>
      <c r="O19" s="99"/>
      <c r="P19" s="99"/>
      <c r="Q19" s="54"/>
      <c r="R19" s="100"/>
      <c r="S19" s="100"/>
      <c r="T19" s="54"/>
      <c r="U19" s="56">
        <v>100</v>
      </c>
      <c r="V19" s="56">
        <v>0</v>
      </c>
      <c r="W19" s="54"/>
      <c r="X19" s="101"/>
      <c r="Y19" s="101"/>
      <c r="Z19" s="58"/>
    </row>
    <row r="20" spans="1:26" ht="25.5">
      <c r="A20" s="18"/>
      <c r="B20" s="59" t="s">
        <v>26</v>
      </c>
      <c r="C20" s="92">
        <v>3090511</v>
      </c>
      <c r="D20" s="92">
        <v>3182813.63</v>
      </c>
      <c r="E20" s="102">
        <f t="shared" si="4"/>
        <v>102.98664622128832</v>
      </c>
      <c r="F20" s="94">
        <v>3347484</v>
      </c>
      <c r="G20" s="94">
        <v>2780528.18</v>
      </c>
      <c r="H20" s="61">
        <f t="shared" si="0"/>
        <v>83.06322539555082</v>
      </c>
      <c r="I20" s="95">
        <v>610682</v>
      </c>
      <c r="J20" s="95">
        <v>577088.2</v>
      </c>
      <c r="K20" s="61">
        <f t="shared" si="1"/>
        <v>94.49897000402827</v>
      </c>
      <c r="L20" s="103"/>
      <c r="M20" s="68"/>
      <c r="N20" s="70"/>
      <c r="O20" s="63">
        <v>1470569</v>
      </c>
      <c r="P20" s="63">
        <v>1407872.81</v>
      </c>
      <c r="Q20" s="61">
        <f>P20/O20*100</f>
        <v>95.73660331477136</v>
      </c>
      <c r="R20" s="64"/>
      <c r="S20" s="64"/>
      <c r="T20" s="61"/>
      <c r="U20" s="63">
        <v>578499</v>
      </c>
      <c r="V20" s="63">
        <v>387793.98</v>
      </c>
      <c r="W20" s="61">
        <f aca="true" t="shared" si="6" ref="W20:W27">V20/U20*100</f>
        <v>67.03451172776444</v>
      </c>
      <c r="X20" s="63">
        <v>461710</v>
      </c>
      <c r="Y20" s="63">
        <v>383585.41</v>
      </c>
      <c r="Z20" s="65">
        <f aca="true" t="shared" si="7" ref="Z20:Z29">Y20/X20*100</f>
        <v>83.07929436226202</v>
      </c>
    </row>
    <row r="21" spans="1:26" ht="25.5">
      <c r="A21" s="18"/>
      <c r="B21" s="59" t="s">
        <v>27</v>
      </c>
      <c r="C21" s="92">
        <v>593318</v>
      </c>
      <c r="D21" s="92">
        <v>615854</v>
      </c>
      <c r="E21" s="102">
        <f t="shared" si="4"/>
        <v>103.7983004055161</v>
      </c>
      <c r="F21" s="94">
        <v>624881</v>
      </c>
      <c r="G21" s="94">
        <v>514997.45</v>
      </c>
      <c r="H21" s="61">
        <f t="shared" si="0"/>
        <v>82.41528387004887</v>
      </c>
      <c r="I21" s="95">
        <v>236083</v>
      </c>
      <c r="J21" s="95">
        <v>217815.45</v>
      </c>
      <c r="K21" s="61">
        <f t="shared" si="1"/>
        <v>92.26223404480628</v>
      </c>
      <c r="L21" s="103"/>
      <c r="M21" s="68"/>
      <c r="N21" s="70"/>
      <c r="O21" s="71"/>
      <c r="P21" s="71"/>
      <c r="Q21" s="61"/>
      <c r="R21" s="64"/>
      <c r="S21" s="64"/>
      <c r="T21" s="61"/>
      <c r="U21" s="63">
        <v>9380</v>
      </c>
      <c r="V21" s="63">
        <v>8127.67</v>
      </c>
      <c r="W21" s="61">
        <f t="shared" si="6"/>
        <v>86.64893390191898</v>
      </c>
      <c r="X21" s="63">
        <v>379418</v>
      </c>
      <c r="Y21" s="63">
        <v>289054.33</v>
      </c>
      <c r="Z21" s="65">
        <f t="shared" si="7"/>
        <v>76.18361016082527</v>
      </c>
    </row>
    <row r="22" spans="1:26" ht="25.5">
      <c r="A22" s="18"/>
      <c r="B22" s="59" t="s">
        <v>28</v>
      </c>
      <c r="C22" s="92">
        <v>1119192</v>
      </c>
      <c r="D22" s="92">
        <v>1405255.83</v>
      </c>
      <c r="E22" s="102">
        <f t="shared" si="4"/>
        <v>125.55985300109364</v>
      </c>
      <c r="F22" s="94">
        <v>1137284</v>
      </c>
      <c r="G22" s="94">
        <v>722121.64</v>
      </c>
      <c r="H22" s="61">
        <f t="shared" si="0"/>
        <v>63.49527822426061</v>
      </c>
      <c r="I22" s="95">
        <v>567673</v>
      </c>
      <c r="J22" s="95">
        <v>434841.05</v>
      </c>
      <c r="K22" s="61">
        <f t="shared" si="1"/>
        <v>76.60062218918286</v>
      </c>
      <c r="L22" s="103"/>
      <c r="M22" s="68"/>
      <c r="N22" s="70"/>
      <c r="O22" s="63"/>
      <c r="P22" s="63"/>
      <c r="Q22" s="61"/>
      <c r="R22" s="64"/>
      <c r="S22" s="64"/>
      <c r="T22" s="61"/>
      <c r="U22" s="63">
        <v>288332</v>
      </c>
      <c r="V22" s="63">
        <v>110454.65</v>
      </c>
      <c r="W22" s="61">
        <f t="shared" si="6"/>
        <v>38.30814824577223</v>
      </c>
      <c r="X22" s="63">
        <v>235641</v>
      </c>
      <c r="Y22" s="63">
        <v>140562.98</v>
      </c>
      <c r="Z22" s="65">
        <f t="shared" si="7"/>
        <v>59.65132553333249</v>
      </c>
    </row>
    <row r="23" spans="1:26" ht="27.75" customHeight="1">
      <c r="A23" s="18"/>
      <c r="B23" s="59" t="s">
        <v>29</v>
      </c>
      <c r="C23" s="92">
        <v>1531757</v>
      </c>
      <c r="D23" s="92">
        <v>1616506.53</v>
      </c>
      <c r="E23" s="102">
        <f t="shared" si="4"/>
        <v>105.53283125195445</v>
      </c>
      <c r="F23" s="94">
        <v>1991268</v>
      </c>
      <c r="G23" s="94">
        <v>1654530.66</v>
      </c>
      <c r="H23" s="61">
        <f t="shared" si="0"/>
        <v>83.08930088767559</v>
      </c>
      <c r="I23" s="95">
        <v>953613</v>
      </c>
      <c r="J23" s="95">
        <v>801004.41</v>
      </c>
      <c r="K23" s="61">
        <f t="shared" si="1"/>
        <v>83.99680058891815</v>
      </c>
      <c r="L23" s="103"/>
      <c r="M23" s="68"/>
      <c r="N23" s="70"/>
      <c r="O23" s="63"/>
      <c r="P23" s="63"/>
      <c r="Q23" s="61"/>
      <c r="R23" s="64"/>
      <c r="S23" s="64"/>
      <c r="T23" s="61"/>
      <c r="U23" s="63">
        <v>657840</v>
      </c>
      <c r="V23" s="63">
        <v>574454.13</v>
      </c>
      <c r="W23" s="61">
        <f t="shared" si="6"/>
        <v>87.32429314118934</v>
      </c>
      <c r="X23" s="63">
        <v>283665</v>
      </c>
      <c r="Y23" s="63">
        <v>224362.1</v>
      </c>
      <c r="Z23" s="65">
        <f t="shared" si="7"/>
        <v>79.09403698024077</v>
      </c>
    </row>
    <row r="24" spans="1:30" ht="25.5">
      <c r="A24" s="18"/>
      <c r="B24" s="59" t="s">
        <v>30</v>
      </c>
      <c r="C24" s="92">
        <v>1036735</v>
      </c>
      <c r="D24" s="92">
        <v>913945.14</v>
      </c>
      <c r="E24" s="102">
        <f t="shared" si="4"/>
        <v>88.15609967831702</v>
      </c>
      <c r="F24" s="94">
        <v>1288651</v>
      </c>
      <c r="G24" s="94">
        <v>927681.42</v>
      </c>
      <c r="H24" s="61">
        <f t="shared" si="0"/>
        <v>71.98856944199787</v>
      </c>
      <c r="I24" s="95">
        <v>551262</v>
      </c>
      <c r="J24" s="95">
        <v>468753.75</v>
      </c>
      <c r="K24" s="61">
        <f t="shared" si="1"/>
        <v>85.03284282246916</v>
      </c>
      <c r="L24" s="103"/>
      <c r="M24" s="68"/>
      <c r="N24" s="70"/>
      <c r="O24" s="71"/>
      <c r="P24" s="71"/>
      <c r="Q24" s="61"/>
      <c r="R24" s="64"/>
      <c r="S24" s="64"/>
      <c r="T24" s="61"/>
      <c r="U24" s="63">
        <v>227521</v>
      </c>
      <c r="V24" s="63">
        <v>209235.18</v>
      </c>
      <c r="W24" s="61">
        <f t="shared" si="6"/>
        <v>91.96301879826477</v>
      </c>
      <c r="X24" s="63">
        <v>279348</v>
      </c>
      <c r="Y24" s="63">
        <v>229879.78</v>
      </c>
      <c r="Z24" s="65">
        <f t="shared" si="7"/>
        <v>82.29154316479803</v>
      </c>
      <c r="AD24" s="104"/>
    </row>
    <row r="25" spans="1:26" ht="26.25" thickBot="1">
      <c r="A25" s="72"/>
      <c r="B25" s="73" t="s">
        <v>31</v>
      </c>
      <c r="C25" s="92">
        <v>8898227</v>
      </c>
      <c r="D25" s="92">
        <v>9693107.85</v>
      </c>
      <c r="E25" s="105">
        <f t="shared" si="4"/>
        <v>108.93302508466012</v>
      </c>
      <c r="F25" s="94">
        <v>12281797</v>
      </c>
      <c r="G25" s="94">
        <v>10013574.06</v>
      </c>
      <c r="H25" s="75">
        <f t="shared" si="0"/>
        <v>81.53183170182669</v>
      </c>
      <c r="I25" s="95">
        <v>1812950</v>
      </c>
      <c r="J25" s="95">
        <v>1484683.8</v>
      </c>
      <c r="K25" s="75">
        <f t="shared" si="1"/>
        <v>81.89325684657602</v>
      </c>
      <c r="L25" s="106"/>
      <c r="M25" s="78"/>
      <c r="N25" s="79"/>
      <c r="O25" s="80">
        <v>3019525</v>
      </c>
      <c r="P25" s="80">
        <v>2145195.37</v>
      </c>
      <c r="Q25" s="75">
        <f>P25/O25*100</f>
        <v>71.0441334315828</v>
      </c>
      <c r="R25" s="81"/>
      <c r="S25" s="81"/>
      <c r="T25" s="75"/>
      <c r="U25" s="80">
        <v>6920095</v>
      </c>
      <c r="V25" s="80">
        <v>6215254.6</v>
      </c>
      <c r="W25" s="75">
        <f t="shared" si="6"/>
        <v>89.8145849153805</v>
      </c>
      <c r="X25" s="80">
        <v>189401</v>
      </c>
      <c r="Y25" s="80">
        <v>129990.29</v>
      </c>
      <c r="Z25" s="82">
        <f t="shared" si="7"/>
        <v>68.63231450731516</v>
      </c>
    </row>
    <row r="26" spans="1:26" ht="37.5" customHeight="1" thickBot="1">
      <c r="A26" s="18"/>
      <c r="B26" s="84" t="s">
        <v>32</v>
      </c>
      <c r="C26" s="85">
        <f>SUM(C19:C25)</f>
        <v>16999302</v>
      </c>
      <c r="D26" s="85">
        <f>SUM(D19:D25)</f>
        <v>17929317.16</v>
      </c>
      <c r="E26" s="107">
        <f t="shared" si="4"/>
        <v>105.47090204056613</v>
      </c>
      <c r="F26" s="85">
        <f>SUM(F19:F25)</f>
        <v>21402560</v>
      </c>
      <c r="G26" s="88">
        <f>SUM(G19:G25)</f>
        <v>17037639.3</v>
      </c>
      <c r="H26" s="89">
        <f t="shared" si="0"/>
        <v>79.60561400131574</v>
      </c>
      <c r="I26" s="88">
        <f>SUM(I19:I25)</f>
        <v>5175608</v>
      </c>
      <c r="J26" s="88">
        <f>SUM(J19:J25)</f>
        <v>4408392.55</v>
      </c>
      <c r="K26" s="89">
        <f t="shared" si="1"/>
        <v>85.17632227943074</v>
      </c>
      <c r="L26" s="91">
        <f>SUM(L19:L25)</f>
        <v>0</v>
      </c>
      <c r="M26" s="91">
        <f>SUM(M19:M25)</f>
        <v>0</v>
      </c>
      <c r="N26" s="90">
        <f>SUM(N19:N25)</f>
        <v>0</v>
      </c>
      <c r="O26" s="88">
        <f>SUM(O19:O25)</f>
        <v>4490094</v>
      </c>
      <c r="P26" s="88">
        <f>SUM(P19:P25)</f>
        <v>3553068.18</v>
      </c>
      <c r="Q26" s="89">
        <f>P26/O26*100</f>
        <v>79.13126495792739</v>
      </c>
      <c r="R26" s="91"/>
      <c r="S26" s="91"/>
      <c r="T26" s="89"/>
      <c r="U26" s="88">
        <f>SUM(U19:U25)</f>
        <v>8681767</v>
      </c>
      <c r="V26" s="88">
        <f>SUM(V19:V25)</f>
        <v>7505320.209999999</v>
      </c>
      <c r="W26" s="89">
        <f t="shared" si="6"/>
        <v>86.44922410380282</v>
      </c>
      <c r="X26" s="88">
        <f>SUM(X19:X25)</f>
        <v>1829183</v>
      </c>
      <c r="Y26" s="88">
        <f>SUM(Y19:Y25)</f>
        <v>1397434.89</v>
      </c>
      <c r="Z26" s="50">
        <f t="shared" si="7"/>
        <v>76.3966694420405</v>
      </c>
    </row>
    <row r="27" spans="1:26" ht="22.5" customHeight="1" thickBot="1">
      <c r="A27" s="18"/>
      <c r="B27" s="108" t="s">
        <v>33</v>
      </c>
      <c r="C27" s="85">
        <f>C10+C18+C26</f>
        <v>85452471</v>
      </c>
      <c r="D27" s="85">
        <f>D10+D18+D26</f>
        <v>94117729.97999999</v>
      </c>
      <c r="E27" s="87">
        <f t="shared" si="4"/>
        <v>110.14044284336725</v>
      </c>
      <c r="F27" s="85">
        <f>F10+F18+F26</f>
        <v>93712674</v>
      </c>
      <c r="G27" s="88">
        <f>G10+G18+G26</f>
        <v>70875480.03</v>
      </c>
      <c r="H27" s="109">
        <f t="shared" si="0"/>
        <v>75.63062391112648</v>
      </c>
      <c r="I27" s="88">
        <f>I10+I18+I26</f>
        <v>18185942</v>
      </c>
      <c r="J27" s="88">
        <f>J10+J18+J26</f>
        <v>14209745.129999999</v>
      </c>
      <c r="K27" s="109">
        <f t="shared" si="1"/>
        <v>78.13587621691524</v>
      </c>
      <c r="L27" s="88">
        <f>L10+L18+L26</f>
        <v>478985</v>
      </c>
      <c r="M27" s="88">
        <f>M10+M18+M26</f>
        <v>417673.01</v>
      </c>
      <c r="N27" s="110">
        <f>N10+N18+N26</f>
        <v>87.19960124012235</v>
      </c>
      <c r="O27" s="88">
        <f>O10+O18+O26</f>
        <v>27625386</v>
      </c>
      <c r="P27" s="88">
        <f>P10+P18+P26</f>
        <v>22655189.1</v>
      </c>
      <c r="Q27" s="109">
        <f>P27/O27*100</f>
        <v>82.00858840488239</v>
      </c>
      <c r="R27" s="88"/>
      <c r="S27" s="88"/>
      <c r="T27" s="111"/>
      <c r="U27" s="88">
        <f>U10+U18+U26</f>
        <v>36617679</v>
      </c>
      <c r="V27" s="88">
        <f>V10+V18+V26</f>
        <v>27212106.42</v>
      </c>
      <c r="W27" s="109">
        <f t="shared" si="6"/>
        <v>74.31412138382665</v>
      </c>
      <c r="X27" s="88">
        <f>X10+X18+X26</f>
        <v>5325594</v>
      </c>
      <c r="Y27" s="88">
        <f>Y10+Y18+Y26</f>
        <v>4140201.26</v>
      </c>
      <c r="Z27" s="112">
        <f t="shared" si="7"/>
        <v>77.74158638454226</v>
      </c>
    </row>
    <row r="28" spans="1:26" ht="28.5" customHeight="1" thickBot="1">
      <c r="A28" s="113"/>
      <c r="B28" s="114" t="s">
        <v>34</v>
      </c>
      <c r="C28" s="115">
        <v>367194134</v>
      </c>
      <c r="D28" s="116">
        <v>351129459.55</v>
      </c>
      <c r="E28" s="117">
        <f t="shared" si="4"/>
        <v>95.6250187673205</v>
      </c>
      <c r="F28" s="118">
        <v>372944356</v>
      </c>
      <c r="G28" s="119">
        <v>316802869.05000013</v>
      </c>
      <c r="H28" s="109">
        <f t="shared" si="0"/>
        <v>84.946417328273</v>
      </c>
      <c r="I28" s="120">
        <v>1755680</v>
      </c>
      <c r="J28" s="120">
        <v>1552822.49</v>
      </c>
      <c r="K28" s="109">
        <f t="shared" si="1"/>
        <v>88.44564442267384</v>
      </c>
      <c r="L28" s="121"/>
      <c r="M28" s="122"/>
      <c r="N28" s="110"/>
      <c r="O28" s="121">
        <v>108757557</v>
      </c>
      <c r="P28" s="122">
        <v>85675900.12000002</v>
      </c>
      <c r="Q28" s="109">
        <f>P28/O28*100</f>
        <v>78.77696270797993</v>
      </c>
      <c r="R28" s="121">
        <v>51480608</v>
      </c>
      <c r="S28" s="122">
        <v>42365267.330000006</v>
      </c>
      <c r="T28" s="109">
        <f>S28/R28*100</f>
        <v>82.29364216133578</v>
      </c>
      <c r="U28" s="121"/>
      <c r="V28" s="122"/>
      <c r="W28" s="109"/>
      <c r="X28" s="121">
        <v>9954308</v>
      </c>
      <c r="Y28" s="122">
        <v>8738854.229999999</v>
      </c>
      <c r="Z28" s="112">
        <f t="shared" si="7"/>
        <v>87.7896708641123</v>
      </c>
    </row>
    <row r="29" spans="1:26" ht="24.75" customHeight="1" thickBot="1">
      <c r="A29" s="72"/>
      <c r="B29" s="123" t="s">
        <v>35</v>
      </c>
      <c r="C29" s="124">
        <f>C27+C28</f>
        <v>452646605</v>
      </c>
      <c r="D29" s="125">
        <f>D27+D28</f>
        <v>445247189.53</v>
      </c>
      <c r="E29" s="87">
        <f t="shared" si="4"/>
        <v>98.36529968671697</v>
      </c>
      <c r="F29" s="124">
        <f>F27+F28</f>
        <v>466657030</v>
      </c>
      <c r="G29" s="125">
        <f>G27+G28</f>
        <v>387678349.08000016</v>
      </c>
      <c r="H29" s="89">
        <f t="shared" si="0"/>
        <v>83.07564745783432</v>
      </c>
      <c r="I29" s="124">
        <f>I27+I28</f>
        <v>19941622</v>
      </c>
      <c r="J29" s="124">
        <f>J27+J28</f>
        <v>15762567.62</v>
      </c>
      <c r="K29" s="89">
        <f t="shared" si="1"/>
        <v>79.04355834244576</v>
      </c>
      <c r="L29" s="125">
        <f>L27+L28</f>
        <v>478985</v>
      </c>
      <c r="M29" s="125">
        <f>M27+M28</f>
        <v>417673.01</v>
      </c>
      <c r="N29" s="43">
        <f>N27+N28</f>
        <v>87.19960124012235</v>
      </c>
      <c r="O29" s="125">
        <f>O27+O28</f>
        <v>136382943</v>
      </c>
      <c r="P29" s="125">
        <f>P27+P28</f>
        <v>108331089.22000003</v>
      </c>
      <c r="Q29" s="89">
        <f>P29/O29*100</f>
        <v>79.43155268324136</v>
      </c>
      <c r="R29" s="125">
        <v>51480608</v>
      </c>
      <c r="S29" s="125">
        <v>47171815.24</v>
      </c>
      <c r="T29" s="89">
        <f>S29/R29*100</f>
        <v>91.63026054393141</v>
      </c>
      <c r="U29" s="125">
        <f>U27+U28</f>
        <v>36617679</v>
      </c>
      <c r="V29" s="125">
        <f>V27+V28</f>
        <v>27212106.42</v>
      </c>
      <c r="W29" s="89">
        <f>V29/U29*100</f>
        <v>74.31412138382665</v>
      </c>
      <c r="X29" s="125">
        <f>X27+X28</f>
        <v>15279902</v>
      </c>
      <c r="Y29" s="125">
        <f>Y27+Y28</f>
        <v>12879055.489999998</v>
      </c>
      <c r="Z29" s="50">
        <f t="shared" si="7"/>
        <v>84.28755295681869</v>
      </c>
    </row>
    <row r="30" spans="9:25" ht="12.75">
      <c r="I30" s="126"/>
      <c r="J30" s="127"/>
      <c r="K30" s="126"/>
      <c r="L30" s="126"/>
      <c r="M30" s="126"/>
      <c r="N30" s="126"/>
      <c r="O30" s="126"/>
      <c r="P30" s="127"/>
      <c r="Q30" s="126"/>
      <c r="R30" s="126"/>
      <c r="S30" s="127"/>
      <c r="T30" s="126"/>
      <c r="U30" s="126"/>
      <c r="V30" s="126"/>
      <c r="W30" s="126"/>
      <c r="X30" s="126"/>
      <c r="Y30" s="127"/>
    </row>
    <row r="31" spans="2:8" ht="12.75">
      <c r="B31" s="128"/>
      <c r="C31" s="128"/>
      <c r="D31" s="128"/>
      <c r="F31" s="1"/>
      <c r="G31" s="1"/>
      <c r="H31" s="1"/>
    </row>
    <row r="32" spans="6:8" ht="12.75">
      <c r="F32" s="1"/>
      <c r="G32" s="129"/>
      <c r="H32" s="1"/>
    </row>
    <row r="33" spans="6:8" ht="12.75">
      <c r="F33" s="1"/>
      <c r="G33" s="1"/>
      <c r="H33" s="1"/>
    </row>
    <row r="37" spans="6:7" ht="12.75">
      <c r="F37" s="127"/>
      <c r="G37" s="127"/>
    </row>
    <row r="38" ht="12.75">
      <c r="F38" s="127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2017-07-31T12:09:27Z</dcterms:created>
  <dcterms:modified xsi:type="dcterms:W3CDTF">2017-07-31T12:12:41Z</dcterms:modified>
  <cp:category/>
  <cp:version/>
  <cp:contentType/>
  <cp:contentStatus/>
</cp:coreProperties>
</file>