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<sst xmlns="http://schemas.openxmlformats.org/spreadsheetml/2006/main" count="53" uniqueCount="33">
  <si>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Інформація про надходження та використання коштів місцевих бюджетів Дергачівського району (станом на 31.07.2019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</si>
  <si>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</si>
  <si>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</si>
  <si>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</si>
  <si>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</si>
  <si>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</si>
  <si>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</si>
  <si>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</si>
  <si>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</si>
  <si>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</si>
  <si>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</si>
  <si>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січень-липень</t>
  </si>
  <si>
    <t>надійшло за січень-липень</t>
  </si>
  <si>
    <t>%</t>
  </si>
  <si>
    <t>касові видатки  за січень-липень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</si>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</sst>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#0.000"/>
    <numFmt numFmtId="192" formatCode="#0.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58"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06">
    <xf numFmtId="0" fontId="3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 wrapText="1"/>
    </xf>
    <xf numFmtId="172" fontId="10" fillId="0" borderId="36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1" fontId="13" fillId="0" borderId="24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172" fontId="14" fillId="0" borderId="36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1" fontId="13" fillId="0" borderId="37" xfId="0" applyNumberFormat="1" applyFont="1" applyFill="1" applyBorder="1" applyAlignment="1">
      <alignment horizontal="center" vertical="center"/>
    </xf>
    <xf numFmtId="172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 wrapText="1"/>
    </xf>
    <xf numFmtId="172" fontId="14" fillId="0" borderId="32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1" fontId="13" fillId="0" borderId="39" xfId="0" applyNumberFormat="1" applyFont="1" applyFill="1" applyBorder="1" applyAlignment="1">
      <alignment horizontal="center" vertical="center"/>
    </xf>
    <xf numFmtId="172" fontId="14" fillId="0" borderId="39" xfId="0" applyNumberFormat="1" applyFont="1" applyFill="1" applyBorder="1" applyAlignment="1">
      <alignment horizontal="center" vertical="center"/>
    </xf>
    <xf numFmtId="1" fontId="14" fillId="0" borderId="39" xfId="0" applyNumberFormat="1" applyFont="1" applyFill="1" applyBorder="1" applyAlignment="1">
      <alignment horizontal="center" vertical="center"/>
    </xf>
    <xf numFmtId="172" fontId="14" fillId="0" borderId="39" xfId="0" applyNumberFormat="1" applyFont="1" applyFill="1" applyBorder="1" applyAlignment="1">
      <alignment horizontal="center" vertical="center"/>
    </xf>
    <xf numFmtId="174" fontId="6" fillId="0" borderId="24" xfId="347" applyNumberFormat="1" applyFont="1" applyFill="1" applyBorder="1" applyAlignment="1">
      <alignment horizontal="center" vertical="center" wrapText="1"/>
      <protection/>
    </xf>
    <xf numFmtId="1" fontId="14" fillId="0" borderId="39" xfId="0" applyNumberFormat="1" applyFont="1" applyFill="1" applyBorder="1" applyAlignment="1">
      <alignment horizontal="center" vertical="center" wrapText="1"/>
    </xf>
    <xf numFmtId="174" fontId="6" fillId="0" borderId="24" xfId="346" applyNumberFormat="1" applyFont="1" applyBorder="1" applyAlignment="1">
      <alignment vertical="center" wrapText="1"/>
      <protection/>
    </xf>
    <xf numFmtId="172" fontId="14" fillId="0" borderId="40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73" fontId="15" fillId="0" borderId="0" xfId="0" applyNumberFormat="1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72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10" fillId="0" borderId="43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2" fontId="14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72" fontId="14" fillId="0" borderId="18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8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18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</cellXfs>
  <cellStyles count="3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0_аналіз  СІЧЕНЬ 2019" xfId="145"/>
    <cellStyle name="Обычный 181" xfId="146"/>
    <cellStyle name="Обычный 181 2" xfId="147"/>
    <cellStyle name="Обычный 181 3" xfId="148"/>
    <cellStyle name="Обычный 181_аналіз  СІЧЕНЬ 2019" xfId="149"/>
    <cellStyle name="Обычный 182" xfId="150"/>
    <cellStyle name="Обычный 182 2" xfId="151"/>
    <cellStyle name="Обычный 182 3" xfId="152"/>
    <cellStyle name="Обычный 182_аналіз  СІЧЕНЬ 2019" xfId="153"/>
    <cellStyle name="Обычный 183" xfId="154"/>
    <cellStyle name="Обычный 183 2" xfId="155"/>
    <cellStyle name="Обычный 183 3" xfId="156"/>
    <cellStyle name="Обычный 183_аналіз  СІЧЕНЬ 2019" xfId="157"/>
    <cellStyle name="Обычный 184" xfId="158"/>
    <cellStyle name="Обычный 184 2" xfId="159"/>
    <cellStyle name="Обычный 184 3" xfId="160"/>
    <cellStyle name="Обычный 184_аналіз  СІЧЕНЬ 2019" xfId="161"/>
    <cellStyle name="Обычный 185" xfId="162"/>
    <cellStyle name="Обычный 185 2" xfId="163"/>
    <cellStyle name="Обычный 185 3" xfId="164"/>
    <cellStyle name="Обычный 185_аналіз  СІЧЕНЬ 2019" xfId="165"/>
    <cellStyle name="Обычный 186" xfId="166"/>
    <cellStyle name="Обычный 186 2" xfId="167"/>
    <cellStyle name="Обычный 186 3" xfId="168"/>
    <cellStyle name="Обычный 186_аналіз  СІЧЕНЬ 2019" xfId="169"/>
    <cellStyle name="Обычный 187" xfId="170"/>
    <cellStyle name="Обычный 188" xfId="171"/>
    <cellStyle name="Обычный 189" xfId="172"/>
    <cellStyle name="Обычный 19" xfId="173"/>
    <cellStyle name="Обычный 190" xfId="174"/>
    <cellStyle name="Обычный 191" xfId="175"/>
    <cellStyle name="Обычный 192" xfId="176"/>
    <cellStyle name="Обычный 193" xfId="177"/>
    <cellStyle name="Обычный 194" xfId="178"/>
    <cellStyle name="Обычный 195" xfId="179"/>
    <cellStyle name="Обычный 196" xfId="180"/>
    <cellStyle name="Обычный 197" xfId="181"/>
    <cellStyle name="Обычный 198" xfId="182"/>
    <cellStyle name="Обычный 199" xfId="183"/>
    <cellStyle name="Обычный 2" xfId="184"/>
    <cellStyle name="Обычный 20" xfId="185"/>
    <cellStyle name="Обычный 200" xfId="186"/>
    <cellStyle name="Обычный 201" xfId="187"/>
    <cellStyle name="Обычный 202" xfId="188"/>
    <cellStyle name="Обычный 203" xfId="189"/>
    <cellStyle name="Обычный 204" xfId="190"/>
    <cellStyle name="Обычный 205" xfId="191"/>
    <cellStyle name="Обычный 206" xfId="192"/>
    <cellStyle name="Обычный 207" xfId="193"/>
    <cellStyle name="Обычный 208" xfId="194"/>
    <cellStyle name="Обычный 209" xfId="195"/>
    <cellStyle name="Обычный 21" xfId="196"/>
    <cellStyle name="Обычный 210" xfId="197"/>
    <cellStyle name="Обычный 211" xfId="198"/>
    <cellStyle name="Обычный 212" xfId="199"/>
    <cellStyle name="Обычный 213" xfId="200"/>
    <cellStyle name="Обычный 214" xfId="201"/>
    <cellStyle name="Обычный 215" xfId="202"/>
    <cellStyle name="Обычный 216" xfId="203"/>
    <cellStyle name="Обычный 217" xfId="204"/>
    <cellStyle name="Обычный 218" xfId="205"/>
    <cellStyle name="Обычный 219" xfId="206"/>
    <cellStyle name="Обычный 22" xfId="207"/>
    <cellStyle name="Обычный 220" xfId="208"/>
    <cellStyle name="Обычный 221" xfId="209"/>
    <cellStyle name="Обычный 222" xfId="210"/>
    <cellStyle name="Обычный 223" xfId="211"/>
    <cellStyle name="Обычный 224" xfId="212"/>
    <cellStyle name="Обычный 225" xfId="213"/>
    <cellStyle name="Обычный 226" xfId="214"/>
    <cellStyle name="Обычный 227" xfId="215"/>
    <cellStyle name="Обычный 228" xfId="216"/>
    <cellStyle name="Обычный 229" xfId="217"/>
    <cellStyle name="Обычный 23" xfId="218"/>
    <cellStyle name="Обычный 230" xfId="219"/>
    <cellStyle name="Обычный 231" xfId="220"/>
    <cellStyle name="Обычный 232" xfId="221"/>
    <cellStyle name="Обычный 233" xfId="222"/>
    <cellStyle name="Обычный 234" xfId="223"/>
    <cellStyle name="Обычный 235" xfId="224"/>
    <cellStyle name="Обычный 236" xfId="225"/>
    <cellStyle name="Обычный 237" xfId="226"/>
    <cellStyle name="Обычный 238" xfId="227"/>
    <cellStyle name="Обычный 239" xfId="228"/>
    <cellStyle name="Обычный 24" xfId="229"/>
    <cellStyle name="Обычный 240" xfId="230"/>
    <cellStyle name="Обычный 241" xfId="231"/>
    <cellStyle name="Обычный 242" xfId="232"/>
    <cellStyle name="Обычный 243" xfId="233"/>
    <cellStyle name="Обычный 244" xfId="234"/>
    <cellStyle name="Обычный 245" xfId="235"/>
    <cellStyle name="Обычный 246" xfId="236"/>
    <cellStyle name="Обычный 247" xfId="237"/>
    <cellStyle name="Обычный 248" xfId="238"/>
    <cellStyle name="Обычный 249" xfId="239"/>
    <cellStyle name="Обычный 25" xfId="240"/>
    <cellStyle name="Обычный 250" xfId="241"/>
    <cellStyle name="Обычный 251" xfId="242"/>
    <cellStyle name="Обычный 252" xfId="243"/>
    <cellStyle name="Обычный 253" xfId="244"/>
    <cellStyle name="Обычный 254" xfId="245"/>
    <cellStyle name="Обычный 255" xfId="246"/>
    <cellStyle name="Обычный 26" xfId="247"/>
    <cellStyle name="Обычный 27" xfId="248"/>
    <cellStyle name="Обычный 28" xfId="249"/>
    <cellStyle name="Обычный 29" xfId="250"/>
    <cellStyle name="Обычный 3" xfId="251"/>
    <cellStyle name="Обычный 30" xfId="252"/>
    <cellStyle name="Обычный 31" xfId="253"/>
    <cellStyle name="Обычный 32" xfId="254"/>
    <cellStyle name="Обычный 33" xfId="255"/>
    <cellStyle name="Обычный 34" xfId="256"/>
    <cellStyle name="Обычный 35" xfId="257"/>
    <cellStyle name="Обычный 36" xfId="258"/>
    <cellStyle name="Обычный 37" xfId="259"/>
    <cellStyle name="Обычный 38" xfId="260"/>
    <cellStyle name="Обычный 39" xfId="261"/>
    <cellStyle name="Обычный 4" xfId="262"/>
    <cellStyle name="Обычный 40" xfId="263"/>
    <cellStyle name="Обычный 41" xfId="264"/>
    <cellStyle name="Обычный 42" xfId="265"/>
    <cellStyle name="Обычный 43" xfId="266"/>
    <cellStyle name="Обычный 44" xfId="267"/>
    <cellStyle name="Обычный 45" xfId="268"/>
    <cellStyle name="Обычный 46" xfId="269"/>
    <cellStyle name="Обычный 47" xfId="270"/>
    <cellStyle name="Обычный 48" xfId="271"/>
    <cellStyle name="Обычный 49" xfId="272"/>
    <cellStyle name="Обычный 5" xfId="273"/>
    <cellStyle name="Обычный 50" xfId="274"/>
    <cellStyle name="Обычный 51" xfId="275"/>
    <cellStyle name="Обычный 52" xfId="276"/>
    <cellStyle name="Обычный 53" xfId="277"/>
    <cellStyle name="Обычный 54" xfId="278"/>
    <cellStyle name="Обычный 55" xfId="279"/>
    <cellStyle name="Обычный 56" xfId="280"/>
    <cellStyle name="Обычный 57" xfId="281"/>
    <cellStyle name="Обычный 58" xfId="282"/>
    <cellStyle name="Обычный 59" xfId="283"/>
    <cellStyle name="Обычный 6" xfId="284"/>
    <cellStyle name="Обычный 60" xfId="285"/>
    <cellStyle name="Обычный 61" xfId="286"/>
    <cellStyle name="Обычный 62" xfId="287"/>
    <cellStyle name="Обычный 63" xfId="288"/>
    <cellStyle name="Обычный 64" xfId="289"/>
    <cellStyle name="Обычный 65" xfId="290"/>
    <cellStyle name="Обычный 66" xfId="291"/>
    <cellStyle name="Обычный 67" xfId="292"/>
    <cellStyle name="Обычный 68" xfId="293"/>
    <cellStyle name="Обычный 69" xfId="294"/>
    <cellStyle name="Обычный 7" xfId="295"/>
    <cellStyle name="Обычный 70" xfId="296"/>
    <cellStyle name="Обычный 71" xfId="297"/>
    <cellStyle name="Обычный 72" xfId="298"/>
    <cellStyle name="Обычный 73" xfId="299"/>
    <cellStyle name="Обычный 74" xfId="300"/>
    <cellStyle name="Обычный 75" xfId="301"/>
    <cellStyle name="Обычный 76" xfId="302"/>
    <cellStyle name="Обычный 77" xfId="303"/>
    <cellStyle name="Обычный 78" xfId="304"/>
    <cellStyle name="Обычный 79" xfId="305"/>
    <cellStyle name="Обычный 79 2" xfId="306"/>
    <cellStyle name="Обычный 79 3" xfId="307"/>
    <cellStyle name="Обычный 79_аналіз  СІЧЕНЬ 2019" xfId="308"/>
    <cellStyle name="Обычный 8" xfId="309"/>
    <cellStyle name="Обычный 80" xfId="310"/>
    <cellStyle name="Обычный 80 2" xfId="311"/>
    <cellStyle name="Обычный 80 3" xfId="312"/>
    <cellStyle name="Обычный 80_аналіз  СІЧЕНЬ 2019" xfId="313"/>
    <cellStyle name="Обычный 81" xfId="314"/>
    <cellStyle name="Обычный 81 2" xfId="315"/>
    <cellStyle name="Обычный 81 3" xfId="316"/>
    <cellStyle name="Обычный 81_аналіз  СІЧЕНЬ 2019" xfId="317"/>
    <cellStyle name="Обычный 82" xfId="318"/>
    <cellStyle name="Обычный 82 2" xfId="319"/>
    <cellStyle name="Обычный 82 3" xfId="320"/>
    <cellStyle name="Обычный 82_аналіз  СІЧЕНЬ 2019" xfId="321"/>
    <cellStyle name="Обычный 83" xfId="322"/>
    <cellStyle name="Обычный 83 2" xfId="323"/>
    <cellStyle name="Обычный 83 3" xfId="324"/>
    <cellStyle name="Обычный 83_аналіз  СІЧЕНЬ 2019" xfId="325"/>
    <cellStyle name="Обычный 84" xfId="326"/>
    <cellStyle name="Обычный 84 2" xfId="327"/>
    <cellStyle name="Обычный 84 3" xfId="328"/>
    <cellStyle name="Обычный 84_аналіз  СІЧЕНЬ 2019" xfId="329"/>
    <cellStyle name="Обычный 85" xfId="330"/>
    <cellStyle name="Обычный 86" xfId="331"/>
    <cellStyle name="Обычный 87" xfId="332"/>
    <cellStyle name="Обычный 88" xfId="333"/>
    <cellStyle name="Обычный 89" xfId="334"/>
    <cellStyle name="Обычный 9" xfId="335"/>
    <cellStyle name="Обычный 90" xfId="336"/>
    <cellStyle name="Обычный 91" xfId="337"/>
    <cellStyle name="Обычный 92" xfId="338"/>
    <cellStyle name="Обычный 93" xfId="339"/>
    <cellStyle name="Обычный 94" xfId="340"/>
    <cellStyle name="Обычный 95" xfId="341"/>
    <cellStyle name="Обычный 96" xfId="342"/>
    <cellStyle name="Обычный 97" xfId="343"/>
    <cellStyle name="Обычный 98" xfId="344"/>
    <cellStyle name="Обычный 99" xfId="345"/>
    <cellStyle name="Обычный_ВИДАТКИ  29 10   2018" xfId="346"/>
    <cellStyle name="Обычный_ВИДАТКИ20 07  2018" xfId="347"/>
    <cellStyle name="Followed Hyperlink" xfId="348"/>
    <cellStyle name="Плохой" xfId="349"/>
    <cellStyle name="Пояснение" xfId="350"/>
    <cellStyle name="Примечание" xfId="351"/>
    <cellStyle name="Percent" xfId="352"/>
    <cellStyle name="Связанная ячейка" xfId="353"/>
    <cellStyle name="Текст предупреждения" xfId="354"/>
    <cellStyle name="Comma" xfId="355"/>
    <cellStyle name="Comma [0]" xfId="356"/>
    <cellStyle name="Хороший" xfId="3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workbookViewId="0" topLeftCell="A1">
      <pane xSplit="2" ySplit="9" topLeftCell="K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32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43677</v>
      </c>
      <c r="C2" s="4"/>
      <c r="D2" s="4"/>
    </row>
    <row r="5" spans="2:26" ht="20.25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>
      <c r="A9" s="18"/>
      <c r="B9" s="29"/>
      <c r="C9" s="30" t="s">
        <v>11</v>
      </c>
      <c r="D9" s="31" t="s">
        <v>12</v>
      </c>
      <c r="E9" s="31" t="s">
        <v>13</v>
      </c>
      <c r="F9" s="30" t="s">
        <v>11</v>
      </c>
      <c r="G9" s="31" t="s">
        <v>14</v>
      </c>
      <c r="H9" s="32" t="s">
        <v>13</v>
      </c>
      <c r="I9" s="30" t="s">
        <v>11</v>
      </c>
      <c r="J9" s="31" t="s">
        <v>14</v>
      </c>
      <c r="K9" s="33" t="s">
        <v>13</v>
      </c>
      <c r="L9" s="30" t="s">
        <v>11</v>
      </c>
      <c r="M9" s="31" t="s">
        <v>14</v>
      </c>
      <c r="N9" s="33" t="s">
        <v>13</v>
      </c>
      <c r="O9" s="30" t="s">
        <v>11</v>
      </c>
      <c r="P9" s="31" t="s">
        <v>14</v>
      </c>
      <c r="Q9" s="33" t="s">
        <v>13</v>
      </c>
      <c r="R9" s="30" t="s">
        <v>11</v>
      </c>
      <c r="S9" s="31" t="s">
        <v>14</v>
      </c>
      <c r="T9" s="33" t="s">
        <v>13</v>
      </c>
      <c r="U9" s="30" t="s">
        <v>11</v>
      </c>
      <c r="V9" s="31" t="s">
        <v>14</v>
      </c>
      <c r="W9" s="33" t="s">
        <v>13</v>
      </c>
      <c r="X9" s="30" t="s">
        <v>11</v>
      </c>
      <c r="Y9" s="31" t="s">
        <v>14</v>
      </c>
      <c r="Z9" s="34" t="s">
        <v>13</v>
      </c>
    </row>
    <row r="10" spans="1:26" ht="42.75" customHeight="1" thickBot="1">
      <c r="A10" s="35"/>
      <c r="B10" s="36" t="s">
        <v>15</v>
      </c>
      <c r="C10" s="37">
        <v>34672402</v>
      </c>
      <c r="D10" s="37">
        <v>35838676.14</v>
      </c>
      <c r="E10" s="38">
        <f aca="true" t="shared" si="0" ref="E10:E27">D10/C10*100</f>
        <v>103.3636958293227</v>
      </c>
      <c r="F10" s="39">
        <v>37466198</v>
      </c>
      <c r="G10" s="39">
        <v>32103673.409999996</v>
      </c>
      <c r="H10" s="40">
        <f aca="true" t="shared" si="1" ref="H10:H27">G10/F10*100</f>
        <v>85.68703290897037</v>
      </c>
      <c r="I10" s="39">
        <v>5154830</v>
      </c>
      <c r="J10" s="39">
        <v>4462814.46</v>
      </c>
      <c r="K10" s="40">
        <f aca="true" t="shared" si="2" ref="K10:K27">J10/I10*100</f>
        <v>86.57539550285848</v>
      </c>
      <c r="L10" s="39"/>
      <c r="M10" s="39"/>
      <c r="N10" s="39"/>
      <c r="O10" s="41">
        <v>13457484</v>
      </c>
      <c r="P10" s="41">
        <v>12624316.419999998</v>
      </c>
      <c r="Q10" s="40">
        <f>P10/O10*100</f>
        <v>93.8088904285526</v>
      </c>
      <c r="R10" s="42"/>
      <c r="S10" s="42"/>
      <c r="T10" s="39"/>
      <c r="U10" s="41">
        <v>15074670</v>
      </c>
      <c r="V10" s="41">
        <v>13737574.94</v>
      </c>
      <c r="W10" s="40">
        <f aca="true" t="shared" si="3" ref="W10:W17">V10/U10*100</f>
        <v>91.13018686312867</v>
      </c>
      <c r="X10" s="41"/>
      <c r="Y10" s="41"/>
      <c r="Z10" s="43"/>
    </row>
    <row r="11" spans="1:26" ht="38.25" customHeight="1">
      <c r="A11" s="18"/>
      <c r="B11" s="44" t="s">
        <v>16</v>
      </c>
      <c r="C11" s="45">
        <v>6210187</v>
      </c>
      <c r="D11" s="45">
        <v>6372904.529999999</v>
      </c>
      <c r="E11" s="46">
        <f t="shared" si="0"/>
        <v>102.62017118003048</v>
      </c>
      <c r="F11" s="47">
        <v>6576957</v>
      </c>
      <c r="G11" s="47">
        <v>5334603.06</v>
      </c>
      <c r="H11" s="48">
        <f t="shared" si="1"/>
        <v>81.11050535984954</v>
      </c>
      <c r="I11" s="47">
        <v>1860224</v>
      </c>
      <c r="J11" s="47">
        <v>1631592.06</v>
      </c>
      <c r="K11" s="48">
        <f t="shared" si="2"/>
        <v>87.70944036847176</v>
      </c>
      <c r="L11" s="49"/>
      <c r="M11" s="47"/>
      <c r="N11" s="47"/>
      <c r="O11" s="49">
        <v>2182262</v>
      </c>
      <c r="P11" s="49">
        <v>1919498.8</v>
      </c>
      <c r="Q11" s="48">
        <f>P11/O11*100</f>
        <v>87.95913597908958</v>
      </c>
      <c r="R11" s="47"/>
      <c r="S11" s="47"/>
      <c r="T11" s="47"/>
      <c r="U11" s="49">
        <v>1214437</v>
      </c>
      <c r="V11" s="49">
        <v>868757.72</v>
      </c>
      <c r="W11" s="48">
        <f t="shared" si="3"/>
        <v>71.53584088758824</v>
      </c>
      <c r="X11" s="49">
        <v>840100</v>
      </c>
      <c r="Y11" s="49">
        <v>754606</v>
      </c>
      <c r="Z11" s="50">
        <f aca="true" t="shared" si="4" ref="Z11:Z17">Y11/X11*100</f>
        <v>89.82335436257588</v>
      </c>
    </row>
    <row r="12" spans="1:26" ht="25.5">
      <c r="A12" s="18"/>
      <c r="B12" s="44" t="s">
        <v>17</v>
      </c>
      <c r="C12" s="45">
        <v>6661868</v>
      </c>
      <c r="D12" s="45">
        <v>6918053.609999999</v>
      </c>
      <c r="E12" s="46">
        <f t="shared" si="0"/>
        <v>103.84555217845805</v>
      </c>
      <c r="F12" s="47">
        <v>7207949</v>
      </c>
      <c r="G12" s="47">
        <v>5273353.08</v>
      </c>
      <c r="H12" s="48">
        <f t="shared" si="1"/>
        <v>73.1602440583306</v>
      </c>
      <c r="I12" s="47">
        <v>2891394</v>
      </c>
      <c r="J12" s="47">
        <v>2222982.72</v>
      </c>
      <c r="K12" s="48">
        <f t="shared" si="2"/>
        <v>76.88273268879993</v>
      </c>
      <c r="L12" s="51"/>
      <c r="M12" s="51"/>
      <c r="N12" s="47"/>
      <c r="O12" s="49">
        <v>1972028</v>
      </c>
      <c r="P12" s="49">
        <v>1748734.34</v>
      </c>
      <c r="Q12" s="48">
        <f>P12/O12*100</f>
        <v>88.67695286273826</v>
      </c>
      <c r="R12" s="51"/>
      <c r="S12" s="51"/>
      <c r="T12" s="47"/>
      <c r="U12" s="49">
        <v>1170384</v>
      </c>
      <c r="V12" s="49">
        <v>374651.27</v>
      </c>
      <c r="W12" s="48">
        <f t="shared" si="3"/>
        <v>32.01096990389479</v>
      </c>
      <c r="X12" s="49">
        <v>559862</v>
      </c>
      <c r="Y12" s="49">
        <v>479402.36</v>
      </c>
      <c r="Z12" s="50">
        <f t="shared" si="4"/>
        <v>85.62866563546017</v>
      </c>
    </row>
    <row r="13" spans="1:26" ht="25.5">
      <c r="A13" s="18"/>
      <c r="B13" s="44" t="s">
        <v>18</v>
      </c>
      <c r="C13" s="45">
        <v>9040081</v>
      </c>
      <c r="D13" s="45">
        <v>9447350.59</v>
      </c>
      <c r="E13" s="46">
        <f t="shared" si="0"/>
        <v>104.50515421266691</v>
      </c>
      <c r="F13" s="47">
        <v>10983157</v>
      </c>
      <c r="G13" s="47">
        <v>9374986.369999997</v>
      </c>
      <c r="H13" s="48">
        <f t="shared" si="1"/>
        <v>85.35784720185642</v>
      </c>
      <c r="I13" s="47">
        <v>3096649</v>
      </c>
      <c r="J13" s="47">
        <v>2659864.79</v>
      </c>
      <c r="K13" s="48">
        <f t="shared" si="2"/>
        <v>85.89493965896683</v>
      </c>
      <c r="L13" s="51">
        <v>812550</v>
      </c>
      <c r="M13" s="51">
        <v>607382.09</v>
      </c>
      <c r="N13" s="48">
        <f>M13/L13*100</f>
        <v>74.75011876192234</v>
      </c>
      <c r="O13" s="49">
        <v>3914993</v>
      </c>
      <c r="P13" s="49">
        <v>3527705.45</v>
      </c>
      <c r="Q13" s="48">
        <f>P13/O13*100</f>
        <v>90.10758001355303</v>
      </c>
      <c r="R13" s="51"/>
      <c r="S13" s="51"/>
      <c r="T13" s="47"/>
      <c r="U13" s="49">
        <v>1874509</v>
      </c>
      <c r="V13" s="49">
        <v>1761275.65</v>
      </c>
      <c r="W13" s="48">
        <f t="shared" si="3"/>
        <v>93.95930614363547</v>
      </c>
      <c r="X13" s="49">
        <v>817041</v>
      </c>
      <c r="Y13" s="49">
        <v>625617.52</v>
      </c>
      <c r="Z13" s="50">
        <f t="shared" si="4"/>
        <v>76.57112923341668</v>
      </c>
    </row>
    <row r="14" spans="1:26" ht="25.5">
      <c r="A14" s="18"/>
      <c r="B14" s="44" t="s">
        <v>19</v>
      </c>
      <c r="C14" s="45">
        <v>2754771</v>
      </c>
      <c r="D14" s="45">
        <v>2811283.37</v>
      </c>
      <c r="E14" s="46">
        <f t="shared" si="0"/>
        <v>102.0514362173843</v>
      </c>
      <c r="F14" s="47">
        <v>2826124</v>
      </c>
      <c r="G14" s="47">
        <v>2370790.28</v>
      </c>
      <c r="H14" s="48">
        <f t="shared" si="1"/>
        <v>83.88840263201473</v>
      </c>
      <c r="I14" s="47">
        <v>804258</v>
      </c>
      <c r="J14" s="47">
        <v>751311.36</v>
      </c>
      <c r="K14" s="48">
        <f t="shared" si="2"/>
        <v>93.41670956334907</v>
      </c>
      <c r="L14" s="47"/>
      <c r="M14" s="47"/>
      <c r="N14" s="47"/>
      <c r="O14" s="49">
        <v>1402585</v>
      </c>
      <c r="P14" s="49">
        <v>1252032.1</v>
      </c>
      <c r="Q14" s="48">
        <f>P14/O14*100</f>
        <v>89.26604091730627</v>
      </c>
      <c r="R14" s="51"/>
      <c r="S14" s="51"/>
      <c r="T14" s="47"/>
      <c r="U14" s="49">
        <v>81793</v>
      </c>
      <c r="V14" s="49">
        <v>72286.34</v>
      </c>
      <c r="W14" s="48">
        <f t="shared" si="3"/>
        <v>88.37717164060493</v>
      </c>
      <c r="X14" s="49">
        <v>308322</v>
      </c>
      <c r="Y14" s="49">
        <v>269255.4</v>
      </c>
      <c r="Z14" s="50">
        <f t="shared" si="4"/>
        <v>87.32928561698485</v>
      </c>
    </row>
    <row r="15" spans="1:26" ht="25.5">
      <c r="A15" s="18"/>
      <c r="B15" s="44" t="s">
        <v>20</v>
      </c>
      <c r="C15" s="45">
        <v>2974046</v>
      </c>
      <c r="D15" s="45">
        <v>3176511.94</v>
      </c>
      <c r="E15" s="46">
        <f t="shared" si="0"/>
        <v>106.8077608752521</v>
      </c>
      <c r="F15" s="47">
        <v>3962756</v>
      </c>
      <c r="G15" s="47">
        <v>2614860.5</v>
      </c>
      <c r="H15" s="48">
        <f t="shared" si="1"/>
        <v>65.9859072827093</v>
      </c>
      <c r="I15" s="47">
        <v>1186478</v>
      </c>
      <c r="J15" s="47">
        <v>1125681.03</v>
      </c>
      <c r="K15" s="48">
        <f t="shared" si="2"/>
        <v>94.87584514841404</v>
      </c>
      <c r="L15" s="47"/>
      <c r="M15" s="47"/>
      <c r="N15" s="47"/>
      <c r="O15" s="49"/>
      <c r="P15" s="49"/>
      <c r="Q15" s="48"/>
      <c r="R15" s="51"/>
      <c r="S15" s="51"/>
      <c r="T15" s="47"/>
      <c r="U15" s="49">
        <v>1804093</v>
      </c>
      <c r="V15" s="49">
        <v>954596.85</v>
      </c>
      <c r="W15" s="48">
        <f t="shared" si="3"/>
        <v>52.912840413437664</v>
      </c>
      <c r="X15" s="49">
        <v>273335</v>
      </c>
      <c r="Y15" s="49">
        <v>240145.32</v>
      </c>
      <c r="Z15" s="50">
        <f t="shared" si="4"/>
        <v>87.85750818592571</v>
      </c>
    </row>
    <row r="16" spans="1:26" ht="26.25" thickBot="1">
      <c r="A16" s="35"/>
      <c r="B16" s="52" t="s">
        <v>21</v>
      </c>
      <c r="C16" s="53">
        <v>22355187</v>
      </c>
      <c r="D16" s="53">
        <v>23891550.759999998</v>
      </c>
      <c r="E16" s="54">
        <f t="shared" si="0"/>
        <v>106.87251580583958</v>
      </c>
      <c r="F16" s="55">
        <v>20092778</v>
      </c>
      <c r="G16" s="55">
        <v>16958984.07</v>
      </c>
      <c r="H16" s="54">
        <f t="shared" si="1"/>
        <v>84.40338150354322</v>
      </c>
      <c r="I16" s="55">
        <v>4593127</v>
      </c>
      <c r="J16" s="55">
        <v>3946457.84</v>
      </c>
      <c r="K16" s="54">
        <f t="shared" si="2"/>
        <v>85.92093882881967</v>
      </c>
      <c r="L16" s="56"/>
      <c r="M16" s="56"/>
      <c r="N16" s="56"/>
      <c r="O16" s="57">
        <v>6430337</v>
      </c>
      <c r="P16" s="57">
        <v>5824913.969999999</v>
      </c>
      <c r="Q16" s="54">
        <f>P16/O16*100</f>
        <v>90.58489422871614</v>
      </c>
      <c r="R16" s="58"/>
      <c r="S16" s="58"/>
      <c r="T16" s="56"/>
      <c r="U16" s="57">
        <v>5074902</v>
      </c>
      <c r="V16" s="57">
        <v>4073299.7</v>
      </c>
      <c r="W16" s="54">
        <f t="shared" si="3"/>
        <v>80.2636129722308</v>
      </c>
      <c r="X16" s="57">
        <v>1857137</v>
      </c>
      <c r="Y16" s="57">
        <v>1460984.49</v>
      </c>
      <c r="Z16" s="59">
        <f t="shared" si="4"/>
        <v>78.66864372418405</v>
      </c>
    </row>
    <row r="17" spans="1:26" ht="26.25" thickBot="1">
      <c r="A17" s="60"/>
      <c r="B17" s="61" t="s">
        <v>22</v>
      </c>
      <c r="C17" s="62">
        <f>SUM(C11:C16)</f>
        <v>49996140</v>
      </c>
      <c r="D17" s="62">
        <f>SUM(D11:D16)</f>
        <v>52617654.8</v>
      </c>
      <c r="E17" s="63">
        <f t="shared" si="0"/>
        <v>105.24343439313515</v>
      </c>
      <c r="F17" s="64">
        <f>SUM(F11:F16)</f>
        <v>51649721</v>
      </c>
      <c r="G17" s="64">
        <f>SUM(G11:G16)</f>
        <v>41927577.36</v>
      </c>
      <c r="H17" s="65">
        <f t="shared" si="1"/>
        <v>81.17677413978673</v>
      </c>
      <c r="I17" s="64">
        <f>SUM(I11:I16)</f>
        <v>14432130</v>
      </c>
      <c r="J17" s="64">
        <f>SUM(J11:J16)</f>
        <v>12337889.8</v>
      </c>
      <c r="K17" s="65">
        <f t="shared" si="2"/>
        <v>85.48904285091668</v>
      </c>
      <c r="L17" s="64">
        <f>SUM(L11:L16)</f>
        <v>812550</v>
      </c>
      <c r="M17" s="64">
        <f>SUM(M11:M16)</f>
        <v>607382.09</v>
      </c>
      <c r="N17" s="65">
        <f>M17/L17*100</f>
        <v>74.75011876192234</v>
      </c>
      <c r="O17" s="64">
        <f>SUM(O11:O16)</f>
        <v>15902205</v>
      </c>
      <c r="P17" s="64">
        <f>SUM(P11:P16)</f>
        <v>14272884.659999998</v>
      </c>
      <c r="Q17" s="65">
        <f>P17/O17*100</f>
        <v>89.75412315461911</v>
      </c>
      <c r="R17" s="64">
        <f>SUM(R11:R16)</f>
        <v>0</v>
      </c>
      <c r="S17" s="64">
        <f>SUM(S11:S16)</f>
        <v>0</v>
      </c>
      <c r="T17" s="64">
        <f>SUM(T11:T16)</f>
        <v>0</v>
      </c>
      <c r="U17" s="64">
        <f>SUM(U11:U16)</f>
        <v>11220118</v>
      </c>
      <c r="V17" s="64">
        <f>SUM(V11:V16)</f>
        <v>8104867.529999999</v>
      </c>
      <c r="W17" s="65">
        <f t="shared" si="3"/>
        <v>72.23513629714054</v>
      </c>
      <c r="X17" s="64">
        <f>SUM(X11:X16)</f>
        <v>4655797</v>
      </c>
      <c r="Y17" s="64">
        <f>SUM(Y11:Y16)</f>
        <v>3830011.09</v>
      </c>
      <c r="Z17" s="66">
        <f t="shared" si="4"/>
        <v>82.26327500962778</v>
      </c>
    </row>
    <row r="18" spans="1:26" ht="25.5">
      <c r="A18" s="18"/>
      <c r="B18" s="67" t="s">
        <v>23</v>
      </c>
      <c r="C18" s="68">
        <v>1013489</v>
      </c>
      <c r="D18" s="69">
        <v>1299208.92</v>
      </c>
      <c r="E18" s="70">
        <f t="shared" si="0"/>
        <v>128.19171397025522</v>
      </c>
      <c r="F18" s="71">
        <v>1075390</v>
      </c>
      <c r="G18" s="71">
        <v>925010.19</v>
      </c>
      <c r="H18" s="72">
        <f t="shared" si="1"/>
        <v>86.01625363821496</v>
      </c>
      <c r="I18" s="73">
        <v>853493</v>
      </c>
      <c r="J18" s="73">
        <v>827433.36</v>
      </c>
      <c r="K18" s="72">
        <f t="shared" si="2"/>
        <v>96.94670723720054</v>
      </c>
      <c r="L18" s="71"/>
      <c r="M18" s="71"/>
      <c r="N18" s="71"/>
      <c r="O18" s="71"/>
      <c r="P18" s="71"/>
      <c r="Q18" s="72"/>
      <c r="R18" s="74"/>
      <c r="S18" s="74"/>
      <c r="T18" s="71"/>
      <c r="U18" s="75">
        <v>221197</v>
      </c>
      <c r="V18" s="75">
        <v>96876.83</v>
      </c>
      <c r="W18" s="72"/>
      <c r="X18" s="74"/>
      <c r="Y18" s="74"/>
      <c r="Z18" s="76"/>
    </row>
    <row r="19" spans="1:26" ht="25.5">
      <c r="A19" s="18"/>
      <c r="B19" s="44" t="s">
        <v>24</v>
      </c>
      <c r="C19" s="77">
        <v>3893323</v>
      </c>
      <c r="D19" s="45">
        <v>3927404.7</v>
      </c>
      <c r="E19" s="46">
        <f t="shared" si="0"/>
        <v>100.87538845351386</v>
      </c>
      <c r="F19" s="47">
        <v>4075824</v>
      </c>
      <c r="G19" s="47">
        <v>3766393.13</v>
      </c>
      <c r="H19" s="48">
        <f t="shared" si="1"/>
        <v>92.40813955656574</v>
      </c>
      <c r="I19" s="73">
        <v>1242484</v>
      </c>
      <c r="J19" s="73">
        <v>1198537.88</v>
      </c>
      <c r="K19" s="48">
        <f t="shared" si="2"/>
        <v>96.46304338727903</v>
      </c>
      <c r="L19" s="47"/>
      <c r="M19" s="47"/>
      <c r="N19" s="47"/>
      <c r="O19" s="49">
        <v>2210372</v>
      </c>
      <c r="P19" s="49">
        <v>2059443.28</v>
      </c>
      <c r="Q19" s="48">
        <f>P19/O19*100</f>
        <v>93.17179551677275</v>
      </c>
      <c r="R19" s="51"/>
      <c r="S19" s="51"/>
      <c r="T19" s="47"/>
      <c r="U19" s="75">
        <v>80000</v>
      </c>
      <c r="V19" s="75">
        <v>76998.55</v>
      </c>
      <c r="W19" s="48">
        <f aca="true" t="shared" si="5" ref="W19:W25">V19/U19*100</f>
        <v>96.2481875</v>
      </c>
      <c r="X19" s="49">
        <v>526992</v>
      </c>
      <c r="Y19" s="49">
        <v>419796.64</v>
      </c>
      <c r="Z19" s="50">
        <f aca="true" t="shared" si="6" ref="Z19:Z27">Y19/X19*100</f>
        <v>79.65901569663298</v>
      </c>
    </row>
    <row r="20" spans="1:26" ht="25.5">
      <c r="A20" s="18"/>
      <c r="B20" s="44" t="s">
        <v>25</v>
      </c>
      <c r="C20" s="77">
        <v>956888</v>
      </c>
      <c r="D20" s="45">
        <v>1641138.62</v>
      </c>
      <c r="E20" s="46">
        <f t="shared" si="0"/>
        <v>171.50791106169166</v>
      </c>
      <c r="F20" s="47">
        <v>1116625</v>
      </c>
      <c r="G20" s="47">
        <v>909069.62</v>
      </c>
      <c r="H20" s="48">
        <f t="shared" si="1"/>
        <v>81.41225747229373</v>
      </c>
      <c r="I20" s="73">
        <v>595184</v>
      </c>
      <c r="J20" s="73">
        <v>531650.86</v>
      </c>
      <c r="K20" s="48">
        <f t="shared" si="2"/>
        <v>89.32546237802092</v>
      </c>
      <c r="L20" s="47"/>
      <c r="M20" s="47"/>
      <c r="N20" s="47"/>
      <c r="O20" s="49"/>
      <c r="P20" s="49"/>
      <c r="Q20" s="48"/>
      <c r="R20" s="51"/>
      <c r="S20" s="51"/>
      <c r="T20" s="47"/>
      <c r="U20" s="75">
        <v>108100</v>
      </c>
      <c r="V20" s="75">
        <v>85175.52</v>
      </c>
      <c r="W20" s="48">
        <f t="shared" si="5"/>
        <v>78.79326549491212</v>
      </c>
      <c r="X20" s="49">
        <v>412641</v>
      </c>
      <c r="Y20" s="49">
        <v>292243.24</v>
      </c>
      <c r="Z20" s="50">
        <f t="shared" si="6"/>
        <v>70.82263759539164</v>
      </c>
    </row>
    <row r="21" spans="1:26" ht="25.5">
      <c r="A21" s="18"/>
      <c r="B21" s="44" t="s">
        <v>26</v>
      </c>
      <c r="C21" s="77">
        <v>2122683</v>
      </c>
      <c r="D21" s="45">
        <v>2385745.45</v>
      </c>
      <c r="E21" s="46">
        <f t="shared" si="0"/>
        <v>112.39292207079437</v>
      </c>
      <c r="F21" s="47">
        <v>2462358</v>
      </c>
      <c r="G21" s="47">
        <v>1901758.11</v>
      </c>
      <c r="H21" s="48">
        <f t="shared" si="1"/>
        <v>77.23320938709969</v>
      </c>
      <c r="I21" s="73">
        <v>1033919</v>
      </c>
      <c r="J21" s="73">
        <v>847029.03</v>
      </c>
      <c r="K21" s="48">
        <f t="shared" si="2"/>
        <v>81.92411881394965</v>
      </c>
      <c r="L21" s="47"/>
      <c r="M21" s="47"/>
      <c r="N21" s="47"/>
      <c r="O21" s="49"/>
      <c r="P21" s="49"/>
      <c r="Q21" s="48"/>
      <c r="R21" s="51"/>
      <c r="S21" s="51"/>
      <c r="T21" s="47"/>
      <c r="U21" s="75">
        <v>690516</v>
      </c>
      <c r="V21" s="75">
        <v>419649.2</v>
      </c>
      <c r="W21" s="48">
        <f t="shared" si="5"/>
        <v>60.77327679590335</v>
      </c>
      <c r="X21" s="49">
        <v>273748</v>
      </c>
      <c r="Y21" s="49">
        <v>213002.54</v>
      </c>
      <c r="Z21" s="50">
        <f t="shared" si="6"/>
        <v>77.80971550477082</v>
      </c>
    </row>
    <row r="22" spans="1:26" ht="27.75" customHeight="1">
      <c r="A22" s="18"/>
      <c r="B22" s="44" t="s">
        <v>27</v>
      </c>
      <c r="C22" s="77">
        <v>2710067</v>
      </c>
      <c r="D22" s="45">
        <v>2991423.25</v>
      </c>
      <c r="E22" s="46">
        <f t="shared" si="0"/>
        <v>110.38189277239272</v>
      </c>
      <c r="F22" s="47">
        <v>3875017</v>
      </c>
      <c r="G22" s="47">
        <v>3236264.3</v>
      </c>
      <c r="H22" s="48">
        <f t="shared" si="1"/>
        <v>83.51613167116427</v>
      </c>
      <c r="I22" s="73">
        <v>1244698</v>
      </c>
      <c r="J22" s="73">
        <v>1105975.4</v>
      </c>
      <c r="K22" s="48">
        <f t="shared" si="2"/>
        <v>88.85491902453447</v>
      </c>
      <c r="L22" s="47"/>
      <c r="M22" s="47"/>
      <c r="N22" s="47"/>
      <c r="O22" s="49"/>
      <c r="P22" s="49"/>
      <c r="Q22" s="48"/>
      <c r="R22" s="51"/>
      <c r="S22" s="51"/>
      <c r="T22" s="47"/>
      <c r="U22" s="75">
        <v>1857921</v>
      </c>
      <c r="V22" s="75">
        <v>1466823.49</v>
      </c>
      <c r="W22" s="48">
        <f t="shared" si="5"/>
        <v>78.94972337359877</v>
      </c>
      <c r="X22" s="49">
        <v>356978</v>
      </c>
      <c r="Y22" s="49">
        <v>308198.92</v>
      </c>
      <c r="Z22" s="50">
        <f t="shared" si="6"/>
        <v>86.3355500899215</v>
      </c>
    </row>
    <row r="23" spans="1:30" ht="26.25" thickBot="1">
      <c r="A23" s="18"/>
      <c r="B23" s="44" t="s">
        <v>28</v>
      </c>
      <c r="C23" s="77">
        <v>1632326</v>
      </c>
      <c r="D23" s="45">
        <v>1902793.96</v>
      </c>
      <c r="E23" s="46">
        <f t="shared" si="0"/>
        <v>116.56948183144789</v>
      </c>
      <c r="F23" s="47">
        <v>1855775</v>
      </c>
      <c r="G23" s="47">
        <v>1434543.66</v>
      </c>
      <c r="H23" s="48">
        <f t="shared" si="1"/>
        <v>77.30159421266048</v>
      </c>
      <c r="I23" s="73">
        <v>766804</v>
      </c>
      <c r="J23" s="73">
        <v>676897.99</v>
      </c>
      <c r="K23" s="48">
        <f t="shared" si="2"/>
        <v>88.2752293936912</v>
      </c>
      <c r="L23" s="47"/>
      <c r="M23" s="47"/>
      <c r="N23" s="47"/>
      <c r="O23" s="49"/>
      <c r="P23" s="49"/>
      <c r="Q23" s="48"/>
      <c r="R23" s="51"/>
      <c r="S23" s="51"/>
      <c r="T23" s="47"/>
      <c r="U23" s="75">
        <v>326210</v>
      </c>
      <c r="V23" s="75">
        <v>258280.71</v>
      </c>
      <c r="W23" s="48">
        <f t="shared" si="5"/>
        <v>79.17620857729683</v>
      </c>
      <c r="X23" s="49">
        <v>313561</v>
      </c>
      <c r="Y23" s="49">
        <v>284298.41</v>
      </c>
      <c r="Z23" s="50">
        <f t="shared" si="6"/>
        <v>90.66765637308211</v>
      </c>
      <c r="AD23" s="78"/>
    </row>
    <row r="24" spans="1:26" ht="37.5" customHeight="1" thickBot="1">
      <c r="A24" s="18"/>
      <c r="B24" s="79" t="s">
        <v>29</v>
      </c>
      <c r="C24" s="80">
        <f>SUM(C18:C23)</f>
        <v>12328776</v>
      </c>
      <c r="D24" s="81">
        <f>SUM(D18:D23)</f>
        <v>14147714.900000002</v>
      </c>
      <c r="E24" s="63">
        <f t="shared" si="0"/>
        <v>114.75360489962671</v>
      </c>
      <c r="F24" s="81">
        <f>SUM(F18:F23)</f>
        <v>14460989</v>
      </c>
      <c r="G24" s="81">
        <f>SUM(G18:G23)</f>
        <v>12173039.010000002</v>
      </c>
      <c r="H24" s="65">
        <f t="shared" si="1"/>
        <v>84.1784680840294</v>
      </c>
      <c r="I24" s="64">
        <f>SUM(I18:I23)</f>
        <v>5736582</v>
      </c>
      <c r="J24" s="64">
        <f>SUM(J18:J23)</f>
        <v>5187524.52</v>
      </c>
      <c r="K24" s="65">
        <f t="shared" si="2"/>
        <v>90.42883933324755</v>
      </c>
      <c r="L24" s="64">
        <f>SUM(L18:L23)</f>
        <v>0</v>
      </c>
      <c r="M24" s="64">
        <f>SUM(M18:M23)</f>
        <v>0</v>
      </c>
      <c r="N24" s="64">
        <f>SUM(N18:N23)</f>
        <v>0</v>
      </c>
      <c r="O24" s="64">
        <f>SUM(O18:O23)</f>
        <v>2210372</v>
      </c>
      <c r="P24" s="64">
        <f>SUM(P18:P23)</f>
        <v>2059443.28</v>
      </c>
      <c r="Q24" s="65">
        <f>P24/O24*100</f>
        <v>93.17179551677275</v>
      </c>
      <c r="R24" s="64"/>
      <c r="S24" s="64"/>
      <c r="T24" s="64"/>
      <c r="U24" s="64">
        <f>SUM(U18:U23)</f>
        <v>3283944</v>
      </c>
      <c r="V24" s="64">
        <f>SUM(V18:V23)</f>
        <v>2403804.3</v>
      </c>
      <c r="W24" s="65">
        <f t="shared" si="5"/>
        <v>73.19869949061251</v>
      </c>
      <c r="X24" s="64">
        <f>SUM(X18:X23)</f>
        <v>1883920</v>
      </c>
      <c r="Y24" s="64">
        <f>SUM(Y18:Y23)</f>
        <v>1517539.75</v>
      </c>
      <c r="Z24" s="66">
        <f t="shared" si="6"/>
        <v>80.55223947938342</v>
      </c>
    </row>
    <row r="25" spans="1:26" ht="22.5" customHeight="1" thickBot="1">
      <c r="A25" s="18"/>
      <c r="B25" s="82" t="s">
        <v>30</v>
      </c>
      <c r="C25" s="83">
        <f>C10+C17+C24</f>
        <v>96997318</v>
      </c>
      <c r="D25" s="84">
        <f>D10+D17+D24</f>
        <v>102604045.84</v>
      </c>
      <c r="E25" s="85">
        <f t="shared" si="0"/>
        <v>105.78029161589808</v>
      </c>
      <c r="F25" s="86">
        <f>F10+F17+F24</f>
        <v>103576908</v>
      </c>
      <c r="G25" s="87">
        <f>G10+G17+G24</f>
        <v>86204289.78</v>
      </c>
      <c r="H25" s="85">
        <f t="shared" si="1"/>
        <v>83.22732493617207</v>
      </c>
      <c r="I25" s="87">
        <f>I10+I17+I24</f>
        <v>25323542</v>
      </c>
      <c r="J25" s="87">
        <f>J10+J17+J24</f>
        <v>21988228.78</v>
      </c>
      <c r="K25" s="85">
        <f t="shared" si="2"/>
        <v>86.82919940662329</v>
      </c>
      <c r="L25" s="87">
        <f>L10+L17+L24</f>
        <v>812550</v>
      </c>
      <c r="M25" s="87">
        <f>M10+M17+M24</f>
        <v>607382.09</v>
      </c>
      <c r="N25" s="85">
        <f>N10+N17+N24</f>
        <v>74.75011876192234</v>
      </c>
      <c r="O25" s="87">
        <f>O10+O17+O24</f>
        <v>31570061</v>
      </c>
      <c r="P25" s="87">
        <f>P10+P17+P24</f>
        <v>28956644.36</v>
      </c>
      <c r="Q25" s="85">
        <f>P25/O25*100</f>
        <v>91.72185115511813</v>
      </c>
      <c r="R25" s="87"/>
      <c r="S25" s="87"/>
      <c r="T25" s="86"/>
      <c r="U25" s="87">
        <f>U10+U17+U24</f>
        <v>29578732</v>
      </c>
      <c r="V25" s="87">
        <f>V10+V17+V24</f>
        <v>24246246.77</v>
      </c>
      <c r="W25" s="85">
        <f t="shared" si="5"/>
        <v>81.971893757988</v>
      </c>
      <c r="X25" s="87">
        <f>X10+X17+X24</f>
        <v>6539717</v>
      </c>
      <c r="Y25" s="87">
        <f>Y10+Y17+Y24</f>
        <v>5347550.84</v>
      </c>
      <c r="Z25" s="88">
        <f t="shared" si="6"/>
        <v>81.77037079739077</v>
      </c>
    </row>
    <row r="26" spans="1:26" ht="28.5" customHeight="1" thickBot="1">
      <c r="A26" s="60"/>
      <c r="B26" s="89" t="s">
        <v>31</v>
      </c>
      <c r="C26" s="89">
        <v>420697616</v>
      </c>
      <c r="D26" s="89">
        <v>408225961.80999994</v>
      </c>
      <c r="E26" s="90">
        <f t="shared" si="0"/>
        <v>97.03548256142244</v>
      </c>
      <c r="F26" s="91">
        <v>415652409.99999994</v>
      </c>
      <c r="G26" s="91">
        <v>368204444.26000017</v>
      </c>
      <c r="H26" s="90">
        <f t="shared" si="1"/>
        <v>88.58470091873164</v>
      </c>
      <c r="I26" s="92">
        <v>4048895</v>
      </c>
      <c r="J26" s="92">
        <v>3341099.72</v>
      </c>
      <c r="K26" s="90">
        <f t="shared" si="2"/>
        <v>82.51880377238729</v>
      </c>
      <c r="L26" s="93"/>
      <c r="M26" s="91"/>
      <c r="N26" s="90"/>
      <c r="O26" s="93">
        <v>159626834</v>
      </c>
      <c r="P26" s="92">
        <v>127052175.15000004</v>
      </c>
      <c r="Q26" s="90">
        <f>P26/O26*100</f>
        <v>79.59324379634069</v>
      </c>
      <c r="R26" s="93">
        <v>44726554</v>
      </c>
      <c r="S26" s="92">
        <v>41319654.7</v>
      </c>
      <c r="T26" s="90">
        <f>S26/R26*100</f>
        <v>92.38282631834325</v>
      </c>
      <c r="U26" s="93"/>
      <c r="V26" s="92"/>
      <c r="W26" s="48"/>
      <c r="X26" s="93">
        <v>9172115</v>
      </c>
      <c r="Y26" s="92">
        <v>8360440.630000001</v>
      </c>
      <c r="Z26" s="94">
        <f t="shared" si="6"/>
        <v>91.15063025267347</v>
      </c>
    </row>
    <row r="27" spans="1:26" ht="24.75" customHeight="1" thickBot="1">
      <c r="A27" s="35"/>
      <c r="B27" s="95" t="s">
        <v>32</v>
      </c>
      <c r="C27" s="96">
        <f>C25+C26</f>
        <v>517694934</v>
      </c>
      <c r="D27" s="97">
        <f>D25+D26</f>
        <v>510830007.65</v>
      </c>
      <c r="E27" s="98">
        <f t="shared" si="0"/>
        <v>98.67394368784763</v>
      </c>
      <c r="F27" s="96">
        <f>F25+F26</f>
        <v>519229317.99999994</v>
      </c>
      <c r="G27" s="96">
        <f>G25+G26</f>
        <v>454408734.0400002</v>
      </c>
      <c r="H27" s="98">
        <f t="shared" si="1"/>
        <v>87.5160007894624</v>
      </c>
      <c r="I27" s="99">
        <f>I25+I26</f>
        <v>29372437</v>
      </c>
      <c r="J27" s="99">
        <f>J25+J26</f>
        <v>25329328.5</v>
      </c>
      <c r="K27" s="100">
        <f t="shared" si="2"/>
        <v>86.23502537429904</v>
      </c>
      <c r="L27" s="101">
        <f>L25+L26</f>
        <v>812550</v>
      </c>
      <c r="M27" s="101">
        <f>M25+M26</f>
        <v>607382.09</v>
      </c>
      <c r="N27" s="100">
        <f>N25+N26</f>
        <v>74.75011876192234</v>
      </c>
      <c r="O27" s="101">
        <f>O25+O26</f>
        <v>191196895</v>
      </c>
      <c r="P27" s="101">
        <f>P25+P26</f>
        <v>156008819.51000005</v>
      </c>
      <c r="Q27" s="100">
        <f>P27/O27*100</f>
        <v>81.59589595322667</v>
      </c>
      <c r="R27" s="101">
        <f>R25+R26</f>
        <v>44726554</v>
      </c>
      <c r="S27" s="101">
        <f>S25+S26</f>
        <v>41319654.7</v>
      </c>
      <c r="T27" s="100">
        <f>S27/R27*100</f>
        <v>92.38282631834325</v>
      </c>
      <c r="U27" s="101">
        <f>U25+U26</f>
        <v>29578732</v>
      </c>
      <c r="V27" s="101">
        <f>V25+V26</f>
        <v>24246246.77</v>
      </c>
      <c r="W27" s="100">
        <f>V27/U27*100</f>
        <v>81.971893757988</v>
      </c>
      <c r="X27" s="101">
        <f>X25+X26</f>
        <v>15711832</v>
      </c>
      <c r="Y27" s="101">
        <f>Y25+Y26</f>
        <v>13707991.47</v>
      </c>
      <c r="Z27" s="102">
        <f t="shared" si="6"/>
        <v>87.24629610347158</v>
      </c>
    </row>
    <row r="28" spans="6:39" ht="26.25" customHeight="1">
      <c r="F28" s="103"/>
      <c r="G28" s="103"/>
      <c r="H28" s="103"/>
      <c r="I28" s="104"/>
      <c r="J28" s="105"/>
      <c r="K28" s="104"/>
      <c r="L28" s="104"/>
      <c r="M28" s="104"/>
      <c r="N28" s="104"/>
      <c r="O28" s="104"/>
      <c r="P28" s="105"/>
      <c r="Q28" s="104"/>
      <c r="R28" s="104"/>
      <c r="S28" s="105"/>
      <c r="T28" s="104"/>
      <c r="U28" s="104"/>
      <c r="V28" s="104"/>
      <c r="W28" s="104"/>
      <c r="X28" s="104"/>
      <c r="Y28" s="105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</row>
  </sheetData>
  <sheetProtection/>
  <mergeCells count="11">
    <mergeCell ref="C7:E8"/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2019-09-02T11:46:26Z</cp:lastPrinted>
  <dcterms:created xsi:type="dcterms:W3CDTF">2019-09-02T11:46:16Z</dcterms:created>
  <dcterms:modified xsi:type="dcterms:W3CDTF">2019-09-02T11:46:46Z</dcterms:modified>
  <cp:category/>
  <cp:version/>
  <cp:contentType/>
  <cp:contentStatus/>
</cp:coreProperties>
</file>