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<sst xmlns="http://schemas.openxmlformats.org/spreadsheetml/2006/main" count="56" uniqueCount="37">
  <si>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09 11 2015</t>
  </si>
  <si>
    <t>Інформація про надходження та використання коштів місцевих бюджетів Дергачівського району (станом на 09.11.2015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</si>
  <si>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</si>
  <si>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</si>
  <si>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</si>
  <si>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</si>
  <si>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</si>
  <si>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</si>
  <si>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</si>
  <si>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</si>
  <si>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</si>
  <si>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</si>
  <si>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січень-листопад</t>
  </si>
  <si>
    <t>виконання по доходах за січень-листопад</t>
  </si>
  <si>
    <t>%</t>
  </si>
  <si>
    <t>затерджено з урахуванням змін на 
січень-листопад</t>
  </si>
  <si>
    <t>касові видатки  за січень-листопад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</si>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</sst>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4" fillId="0" borderId="27" xfId="335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7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4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4" fillId="0" borderId="35" xfId="335" applyBorder="1" applyAlignment="1">
      <alignment vertical="center"/>
      <protection/>
    </xf>
    <xf numFmtId="172" fontId="6" fillId="0" borderId="36" xfId="0" applyNumberFormat="1" applyFont="1" applyFill="1" applyBorder="1" applyAlignment="1">
      <alignment vertical="center"/>
    </xf>
    <xf numFmtId="174" fontId="4" fillId="0" borderId="35" xfId="337" applyNumberFormat="1" applyFont="1" applyBorder="1" applyAlignment="1">
      <alignment vertical="center" wrapText="1"/>
      <protection/>
    </xf>
    <xf numFmtId="172" fontId="6" fillId="0" borderId="35" xfId="0" applyNumberFormat="1" applyFont="1" applyFill="1" applyBorder="1" applyAlignment="1">
      <alignment vertical="center"/>
    </xf>
    <xf numFmtId="174" fontId="4" fillId="0" borderId="35" xfId="334" applyNumberFormat="1" applyFont="1" applyBorder="1" applyAlignment="1">
      <alignment vertical="center" wrapText="1"/>
      <protection/>
    </xf>
    <xf numFmtId="1" fontId="4" fillId="0" borderId="35" xfId="333" applyNumberFormat="1" applyFont="1" applyFill="1" applyBorder="1" applyAlignment="1">
      <alignment vertical="center" wrapText="1"/>
      <protection/>
    </xf>
    <xf numFmtId="174" fontId="0" fillId="0" borderId="35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174" fontId="4" fillId="0" borderId="44" xfId="334" applyNumberFormat="1" applyFont="1" applyBorder="1" applyAlignment="1">
      <alignment vertical="center" wrapText="1"/>
      <protection/>
    </xf>
    <xf numFmtId="1" fontId="0" fillId="0" borderId="43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1" fontId="4" fillId="0" borderId="43" xfId="333" applyNumberFormat="1" applyFont="1" applyFill="1" applyBorder="1" applyAlignment="1">
      <alignment vertical="center" wrapText="1"/>
      <protection/>
    </xf>
    <xf numFmtId="174" fontId="0" fillId="0" borderId="43" xfId="0" applyNumberFormat="1" applyFont="1" applyFill="1" applyBorder="1" applyAlignment="1">
      <alignment vertical="center" wrapText="1"/>
    </xf>
    <xf numFmtId="172" fontId="6" fillId="0" borderId="4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 applyAlignment="1">
      <alignment vertical="center"/>
      <protection/>
    </xf>
    <xf numFmtId="172" fontId="6" fillId="0" borderId="47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74" fontId="4" fillId="0" borderId="24" xfId="334" applyNumberFormat="1" applyFont="1" applyBorder="1" applyAlignment="1">
      <alignment vertical="center" wrapText="1"/>
      <protection/>
    </xf>
    <xf numFmtId="14" fontId="0" fillId="0" borderId="35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" fontId="0" fillId="0" borderId="35" xfId="0" applyNumberFormat="1" applyFont="1" applyFill="1" applyBorder="1" applyAlignment="1">
      <alignment vertical="center"/>
    </xf>
    <xf numFmtId="174" fontId="0" fillId="0" borderId="35" xfId="0" applyNumberFormat="1" applyFont="1" applyFill="1" applyBorder="1" applyAlignment="1">
      <alignment vertical="center" wrapText="1"/>
    </xf>
    <xf numFmtId="1" fontId="0" fillId="0" borderId="35" xfId="0" applyNumberFormat="1" applyFont="1" applyFill="1" applyBorder="1" applyAlignment="1">
      <alignment vertical="center" wrapText="1"/>
    </xf>
    <xf numFmtId="172" fontId="6" fillId="0" borderId="48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49" xfId="0" applyNumberFormat="1" applyFont="1" applyFill="1" applyBorder="1" applyAlignment="1">
      <alignment vertical="center"/>
    </xf>
    <xf numFmtId="14" fontId="0" fillId="0" borderId="43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" fontId="6" fillId="0" borderId="51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43" xfId="335" applyFont="1" applyBorder="1" applyAlignment="1">
      <alignment vertical="center"/>
      <protection/>
    </xf>
    <xf numFmtId="172" fontId="6" fillId="0" borderId="54" xfId="0" applyNumberFormat="1" applyFont="1" applyFill="1" applyBorder="1" applyAlignment="1">
      <alignment vertical="center"/>
    </xf>
    <xf numFmtId="174" fontId="9" fillId="0" borderId="43" xfId="337" applyNumberFormat="1" applyFont="1" applyBorder="1" applyAlignment="1">
      <alignment vertical="center" wrapText="1"/>
      <protection/>
    </xf>
    <xf numFmtId="174" fontId="9" fillId="0" borderId="43" xfId="334" applyNumberFormat="1" applyFont="1" applyBorder="1" applyAlignment="1">
      <alignment vertical="center" wrapText="1"/>
      <protection/>
    </xf>
    <xf numFmtId="174" fontId="6" fillId="0" borderId="52" xfId="0" applyNumberFormat="1" applyFont="1" applyFill="1" applyBorder="1" applyAlignment="1">
      <alignment vertical="center"/>
    </xf>
    <xf numFmtId="1" fontId="9" fillId="0" borderId="52" xfId="333" applyNumberFormat="1" applyFont="1" applyFill="1" applyBorder="1" applyAlignment="1">
      <alignment vertical="center" wrapText="1"/>
      <protection/>
    </xf>
    <xf numFmtId="172" fontId="6" fillId="0" borderId="5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 t="s">
        <v>0</v>
      </c>
      <c r="C2" s="5"/>
      <c r="D2" s="5"/>
    </row>
    <row r="5" spans="2:26" ht="18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2</v>
      </c>
      <c r="D7" s="11"/>
      <c r="E7" s="12"/>
      <c r="F7" s="13" t="s">
        <v>3</v>
      </c>
      <c r="G7" s="14"/>
      <c r="H7" s="15"/>
      <c r="I7" s="16" t="s">
        <v>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5</v>
      </c>
      <c r="C8" s="21"/>
      <c r="D8" s="22"/>
      <c r="E8" s="23"/>
      <c r="F8" s="24"/>
      <c r="G8" s="25"/>
      <c r="H8" s="26"/>
      <c r="I8" s="16" t="s">
        <v>6</v>
      </c>
      <c r="J8" s="17"/>
      <c r="K8" s="18"/>
      <c r="L8" s="16" t="s">
        <v>7</v>
      </c>
      <c r="M8" s="17"/>
      <c r="N8" s="18"/>
      <c r="O8" s="27" t="s">
        <v>8</v>
      </c>
      <c r="P8" s="28"/>
      <c r="Q8" s="28"/>
      <c r="R8" s="28" t="s">
        <v>9</v>
      </c>
      <c r="S8" s="28"/>
      <c r="T8" s="28"/>
      <c r="U8" s="29" t="s">
        <v>10</v>
      </c>
      <c r="V8" s="28"/>
      <c r="W8" s="28"/>
      <c r="X8" s="28" t="s">
        <v>11</v>
      </c>
      <c r="Y8" s="28"/>
      <c r="Z8" s="30"/>
    </row>
    <row r="9" spans="1:26" ht="87.75" customHeight="1" thickBot="1">
      <c r="A9" s="19"/>
      <c r="B9" s="21"/>
      <c r="C9" s="31" t="s">
        <v>12</v>
      </c>
      <c r="D9" s="32" t="s">
        <v>13</v>
      </c>
      <c r="E9" s="33" t="s">
        <v>14</v>
      </c>
      <c r="F9" s="34" t="s">
        <v>15</v>
      </c>
      <c r="G9" s="35" t="s">
        <v>16</v>
      </c>
      <c r="H9" s="36" t="s">
        <v>14</v>
      </c>
      <c r="I9" s="37" t="s">
        <v>15</v>
      </c>
      <c r="J9" s="38" t="s">
        <v>16</v>
      </c>
      <c r="K9" s="39" t="s">
        <v>14</v>
      </c>
      <c r="L9" s="37" t="s">
        <v>15</v>
      </c>
      <c r="M9" s="38" t="s">
        <v>16</v>
      </c>
      <c r="N9" s="39" t="s">
        <v>14</v>
      </c>
      <c r="O9" s="37" t="s">
        <v>15</v>
      </c>
      <c r="P9" s="38" t="s">
        <v>16</v>
      </c>
      <c r="Q9" s="39" t="s">
        <v>14</v>
      </c>
      <c r="R9" s="37" t="s">
        <v>15</v>
      </c>
      <c r="S9" s="38" t="s">
        <v>16</v>
      </c>
      <c r="T9" s="39" t="s">
        <v>14</v>
      </c>
      <c r="U9" s="37" t="s">
        <v>15</v>
      </c>
      <c r="V9" s="38" t="s">
        <v>16</v>
      </c>
      <c r="W9" s="39" t="s">
        <v>14</v>
      </c>
      <c r="X9" s="37" t="s">
        <v>15</v>
      </c>
      <c r="Y9" s="38" t="s">
        <v>16</v>
      </c>
      <c r="Z9" s="40" t="s">
        <v>14</v>
      </c>
    </row>
    <row r="10" spans="1:26" ht="42.75" customHeight="1" thickBot="1">
      <c r="A10" s="41"/>
      <c r="B10" s="42" t="s">
        <v>17</v>
      </c>
      <c r="C10" s="43">
        <v>22251189</v>
      </c>
      <c r="D10" s="43">
        <v>23466604.93</v>
      </c>
      <c r="E10" s="44">
        <f aca="true" t="shared" si="0" ref="E10:E29">D10/C10*100</f>
        <v>105.46225161271157</v>
      </c>
      <c r="F10" s="45">
        <v>22478203</v>
      </c>
      <c r="G10" s="45">
        <v>19768621.35</v>
      </c>
      <c r="H10" s="46">
        <f aca="true" t="shared" si="1" ref="H10:H29">G10/F10*100</f>
        <v>87.94573725488644</v>
      </c>
      <c r="I10" s="47">
        <v>2690308</v>
      </c>
      <c r="J10" s="47">
        <v>2176249.07</v>
      </c>
      <c r="K10" s="48">
        <f aca="true" t="shared" si="2" ref="K10:K29">J10/I10*100</f>
        <v>80.89219041091205</v>
      </c>
      <c r="L10" s="49"/>
      <c r="M10" s="50"/>
      <c r="N10" s="51"/>
      <c r="O10" s="52">
        <v>9741337</v>
      </c>
      <c r="P10" s="52">
        <v>8371579.46</v>
      </c>
      <c r="Q10" s="53">
        <f aca="true" t="shared" si="3" ref="Q10:Q15">P10/O10*100</f>
        <v>85.93871108247257</v>
      </c>
      <c r="R10" s="54"/>
      <c r="S10" s="54"/>
      <c r="T10" s="48"/>
      <c r="U10" s="52">
        <v>9206069</v>
      </c>
      <c r="V10" s="52">
        <v>8552482.559999999</v>
      </c>
      <c r="W10" s="48">
        <f aca="true" t="shared" si="4" ref="W10:W18">V10/U10*100</f>
        <v>92.90048293142273</v>
      </c>
      <c r="X10" s="52"/>
      <c r="Y10" s="52"/>
      <c r="Z10" s="55"/>
    </row>
    <row r="11" spans="1:26" ht="39.75" customHeight="1">
      <c r="A11" s="19"/>
      <c r="B11" s="56" t="s">
        <v>18</v>
      </c>
      <c r="C11" s="57">
        <v>3732643</v>
      </c>
      <c r="D11" s="57">
        <v>4212425.62</v>
      </c>
      <c r="E11" s="58">
        <f t="shared" si="0"/>
        <v>112.85369696485841</v>
      </c>
      <c r="F11" s="59">
        <v>2766400</v>
      </c>
      <c r="G11" s="59">
        <v>2359008.11</v>
      </c>
      <c r="H11" s="60">
        <f t="shared" si="1"/>
        <v>85.27357251301329</v>
      </c>
      <c r="I11" s="61">
        <v>872189</v>
      </c>
      <c r="J11" s="61">
        <v>774218.37</v>
      </c>
      <c r="K11" s="60">
        <f t="shared" si="2"/>
        <v>88.7672706259767</v>
      </c>
      <c r="L11" s="62"/>
      <c r="M11" s="62"/>
      <c r="N11" s="60"/>
      <c r="O11" s="62">
        <v>1237731</v>
      </c>
      <c r="P11" s="62">
        <v>1065044.67</v>
      </c>
      <c r="Q11" s="60">
        <f t="shared" si="3"/>
        <v>86.04815343560111</v>
      </c>
      <c r="R11" s="63"/>
      <c r="S11" s="63"/>
      <c r="T11" s="60"/>
      <c r="U11" s="62">
        <v>156966</v>
      </c>
      <c r="V11" s="62">
        <v>127996.15</v>
      </c>
      <c r="W11" s="60">
        <f t="shared" si="4"/>
        <v>81.54386937298523</v>
      </c>
      <c r="X11" s="62">
        <v>443528</v>
      </c>
      <c r="Y11" s="62">
        <v>345148.47</v>
      </c>
      <c r="Z11" s="64">
        <f aca="true" t="shared" si="5" ref="Z11:Z18">Y11/X11*100</f>
        <v>77.81886825634457</v>
      </c>
    </row>
    <row r="12" spans="1:26" ht="25.5">
      <c r="A12" s="19"/>
      <c r="B12" s="65" t="s">
        <v>19</v>
      </c>
      <c r="C12" s="57">
        <v>3022104</v>
      </c>
      <c r="D12" s="57">
        <v>3881443.63</v>
      </c>
      <c r="E12" s="66">
        <f t="shared" si="0"/>
        <v>128.43514419093452</v>
      </c>
      <c r="F12" s="59">
        <v>2841998</v>
      </c>
      <c r="G12" s="59">
        <v>2377303.36</v>
      </c>
      <c r="H12" s="67">
        <f t="shared" si="1"/>
        <v>83.64901593878672</v>
      </c>
      <c r="I12" s="61">
        <v>1076598</v>
      </c>
      <c r="J12" s="61">
        <v>856649.15</v>
      </c>
      <c r="K12" s="67">
        <f t="shared" si="2"/>
        <v>79.57001127626097</v>
      </c>
      <c r="L12" s="68"/>
      <c r="M12" s="68"/>
      <c r="N12" s="67"/>
      <c r="O12" s="69">
        <v>1034880</v>
      </c>
      <c r="P12" s="69">
        <v>897860.6</v>
      </c>
      <c r="Q12" s="67">
        <f t="shared" si="3"/>
        <v>86.75987554112554</v>
      </c>
      <c r="R12" s="70"/>
      <c r="S12" s="70"/>
      <c r="T12" s="67"/>
      <c r="U12" s="69">
        <v>203671</v>
      </c>
      <c r="V12" s="69">
        <v>181666.29</v>
      </c>
      <c r="W12" s="67">
        <f t="shared" si="4"/>
        <v>89.19595327758985</v>
      </c>
      <c r="X12" s="69">
        <v>442464</v>
      </c>
      <c r="Y12" s="69">
        <v>376902.83</v>
      </c>
      <c r="Z12" s="71">
        <f t="shared" si="5"/>
        <v>85.18271090981413</v>
      </c>
    </row>
    <row r="13" spans="1:26" ht="25.5">
      <c r="A13" s="19"/>
      <c r="B13" s="65" t="s">
        <v>20</v>
      </c>
      <c r="C13" s="57">
        <v>10091615</v>
      </c>
      <c r="D13" s="57">
        <v>9699101.24</v>
      </c>
      <c r="E13" s="66">
        <f t="shared" si="0"/>
        <v>96.11049609007082</v>
      </c>
      <c r="F13" s="59">
        <v>10123074</v>
      </c>
      <c r="G13" s="59">
        <v>9546912.51</v>
      </c>
      <c r="H13" s="67">
        <f t="shared" si="1"/>
        <v>94.30843348571787</v>
      </c>
      <c r="I13" s="61">
        <v>2332129</v>
      </c>
      <c r="J13" s="61">
        <v>2211963.57</v>
      </c>
      <c r="K13" s="67">
        <f t="shared" si="2"/>
        <v>94.84739351896914</v>
      </c>
      <c r="L13" s="72"/>
      <c r="M13" s="72"/>
      <c r="N13" s="67"/>
      <c r="O13" s="69">
        <v>2317663</v>
      </c>
      <c r="P13" s="69">
        <v>2202927.86</v>
      </c>
      <c r="Q13" s="67">
        <f t="shared" si="3"/>
        <v>95.04953308569883</v>
      </c>
      <c r="R13" s="70"/>
      <c r="S13" s="70"/>
      <c r="T13" s="67"/>
      <c r="U13" s="69">
        <v>3966572</v>
      </c>
      <c r="V13" s="69">
        <v>3764548.77</v>
      </c>
      <c r="W13" s="67">
        <f t="shared" si="4"/>
        <v>94.90685584429073</v>
      </c>
      <c r="X13" s="69">
        <v>1164018</v>
      </c>
      <c r="Y13" s="69">
        <v>1061649.5</v>
      </c>
      <c r="Z13" s="71">
        <f t="shared" si="5"/>
        <v>91.20559132247095</v>
      </c>
    </row>
    <row r="14" spans="1:26" ht="25.5">
      <c r="A14" s="19"/>
      <c r="B14" s="65" t="s">
        <v>21</v>
      </c>
      <c r="C14" s="57">
        <v>5693300</v>
      </c>
      <c r="D14" s="57">
        <v>6177064.45</v>
      </c>
      <c r="E14" s="66">
        <f t="shared" si="0"/>
        <v>108.49708341383733</v>
      </c>
      <c r="F14" s="59">
        <v>5965125</v>
      </c>
      <c r="G14" s="59">
        <v>4929636.89</v>
      </c>
      <c r="H14" s="67">
        <f t="shared" si="1"/>
        <v>82.64096544498229</v>
      </c>
      <c r="I14" s="61">
        <v>1214986</v>
      </c>
      <c r="J14" s="61">
        <v>1019491.26</v>
      </c>
      <c r="K14" s="67">
        <f t="shared" si="2"/>
        <v>83.90971253989758</v>
      </c>
      <c r="L14" s="69">
        <v>450816</v>
      </c>
      <c r="M14" s="69">
        <v>340626.71</v>
      </c>
      <c r="N14" s="67">
        <f>M14/L14*100</f>
        <v>75.55781294363997</v>
      </c>
      <c r="O14" s="69">
        <v>2830042</v>
      </c>
      <c r="P14" s="69">
        <v>2414780</v>
      </c>
      <c r="Q14" s="67">
        <f t="shared" si="3"/>
        <v>85.32664886245504</v>
      </c>
      <c r="R14" s="70"/>
      <c r="S14" s="70"/>
      <c r="T14" s="67"/>
      <c r="U14" s="69">
        <v>692099</v>
      </c>
      <c r="V14" s="69">
        <v>544702.56</v>
      </c>
      <c r="W14" s="67">
        <f t="shared" si="4"/>
        <v>78.70298324372669</v>
      </c>
      <c r="X14" s="69">
        <v>697386</v>
      </c>
      <c r="Y14" s="69">
        <v>561221.11</v>
      </c>
      <c r="Z14" s="71">
        <f t="shared" si="5"/>
        <v>80.47496078212066</v>
      </c>
    </row>
    <row r="15" spans="1:26" ht="25.5">
      <c r="A15" s="19"/>
      <c r="B15" s="65" t="s">
        <v>22</v>
      </c>
      <c r="C15" s="57">
        <v>1000287</v>
      </c>
      <c r="D15" s="57">
        <v>1018416.59</v>
      </c>
      <c r="E15" s="66">
        <f t="shared" si="0"/>
        <v>101.81243883005577</v>
      </c>
      <c r="F15" s="59">
        <v>1026213</v>
      </c>
      <c r="G15" s="59">
        <v>858644.51</v>
      </c>
      <c r="H15" s="67">
        <f t="shared" si="1"/>
        <v>83.67117840058546</v>
      </c>
      <c r="I15" s="61">
        <v>351902</v>
      </c>
      <c r="J15" s="61">
        <v>298447.92</v>
      </c>
      <c r="K15" s="67">
        <f t="shared" si="2"/>
        <v>84.8099527709419</v>
      </c>
      <c r="L15" s="73"/>
      <c r="M15" s="74"/>
      <c r="N15" s="75"/>
      <c r="O15" s="69">
        <v>414751</v>
      </c>
      <c r="P15" s="69">
        <v>362643.82</v>
      </c>
      <c r="Q15" s="67">
        <f t="shared" si="3"/>
        <v>87.43651492100079</v>
      </c>
      <c r="R15" s="70"/>
      <c r="S15" s="70"/>
      <c r="T15" s="67"/>
      <c r="U15" s="69">
        <v>23510</v>
      </c>
      <c r="V15" s="69">
        <v>12418.89</v>
      </c>
      <c r="W15" s="67">
        <f t="shared" si="4"/>
        <v>52.82386218630369</v>
      </c>
      <c r="X15" s="69">
        <v>184859</v>
      </c>
      <c r="Y15" s="69">
        <v>139925.82</v>
      </c>
      <c r="Z15" s="71">
        <f t="shared" si="5"/>
        <v>75.69326892388253</v>
      </c>
    </row>
    <row r="16" spans="1:26" ht="25.5">
      <c r="A16" s="19"/>
      <c r="B16" s="65" t="s">
        <v>23</v>
      </c>
      <c r="C16" s="57">
        <v>1229573</v>
      </c>
      <c r="D16" s="57">
        <v>1563670.71</v>
      </c>
      <c r="E16" s="66">
        <f t="shared" si="0"/>
        <v>127.17184827578353</v>
      </c>
      <c r="F16" s="59">
        <v>1542833</v>
      </c>
      <c r="G16" s="59">
        <v>1287027.9</v>
      </c>
      <c r="H16" s="67">
        <f t="shared" si="1"/>
        <v>83.41978036508164</v>
      </c>
      <c r="I16" s="61">
        <v>791143</v>
      </c>
      <c r="J16" s="61">
        <v>670475.46</v>
      </c>
      <c r="K16" s="67">
        <f t="shared" si="2"/>
        <v>84.74769542295134</v>
      </c>
      <c r="L16" s="73"/>
      <c r="M16" s="74"/>
      <c r="N16" s="76"/>
      <c r="O16" s="77"/>
      <c r="P16" s="77"/>
      <c r="Q16" s="67"/>
      <c r="R16" s="70"/>
      <c r="S16" s="70"/>
      <c r="T16" s="67"/>
      <c r="U16" s="69">
        <v>499997</v>
      </c>
      <c r="V16" s="69">
        <v>416226.83</v>
      </c>
      <c r="W16" s="67">
        <f t="shared" si="4"/>
        <v>83.24586547519286</v>
      </c>
      <c r="X16" s="69">
        <v>176659</v>
      </c>
      <c r="Y16" s="69">
        <v>147092.09</v>
      </c>
      <c r="Z16" s="71">
        <f t="shared" si="5"/>
        <v>83.26328689735593</v>
      </c>
    </row>
    <row r="17" spans="1:26" ht="26.25" thickBot="1">
      <c r="A17" s="78"/>
      <c r="B17" s="79" t="s">
        <v>24</v>
      </c>
      <c r="C17" s="57">
        <v>11355177</v>
      </c>
      <c r="D17" s="57">
        <v>14598841.58</v>
      </c>
      <c r="E17" s="80">
        <f t="shared" si="0"/>
        <v>128.5655131575668</v>
      </c>
      <c r="F17" s="59">
        <v>12818540</v>
      </c>
      <c r="G17" s="59">
        <v>8466108.120000001</v>
      </c>
      <c r="H17" s="81">
        <f t="shared" si="1"/>
        <v>66.0458064646988</v>
      </c>
      <c r="I17" s="82">
        <v>2117663</v>
      </c>
      <c r="J17" s="82">
        <v>1410732.33</v>
      </c>
      <c r="K17" s="81">
        <f t="shared" si="2"/>
        <v>66.61741410224384</v>
      </c>
      <c r="L17" s="83"/>
      <c r="M17" s="84"/>
      <c r="N17" s="85"/>
      <c r="O17" s="86">
        <v>5518491</v>
      </c>
      <c r="P17" s="86">
        <v>3969584.64</v>
      </c>
      <c r="Q17" s="81">
        <f>P17/O17*100</f>
        <v>71.93242935432893</v>
      </c>
      <c r="R17" s="87"/>
      <c r="S17" s="87"/>
      <c r="T17" s="81"/>
      <c r="U17" s="86">
        <v>3278170</v>
      </c>
      <c r="V17" s="86">
        <v>1799917.75</v>
      </c>
      <c r="W17" s="81">
        <f t="shared" si="4"/>
        <v>54.90617478654249</v>
      </c>
      <c r="X17" s="86">
        <v>1661774</v>
      </c>
      <c r="Y17" s="86">
        <v>1083479.17</v>
      </c>
      <c r="Z17" s="88">
        <f t="shared" si="5"/>
        <v>65.20015176552286</v>
      </c>
    </row>
    <row r="18" spans="1:26" ht="26.25" thickBot="1">
      <c r="A18" s="89"/>
      <c r="B18" s="90" t="s">
        <v>25</v>
      </c>
      <c r="C18" s="91">
        <f>SUM(C11:C17)</f>
        <v>36124699</v>
      </c>
      <c r="D18" s="91">
        <f>SUM(D11:D17)</f>
        <v>41150963.82</v>
      </c>
      <c r="E18" s="92">
        <f t="shared" si="0"/>
        <v>113.91365176496005</v>
      </c>
      <c r="F18" s="93">
        <f>SUM(F11:F17)</f>
        <v>37084183</v>
      </c>
      <c r="G18" s="93">
        <f>SUM(G11:G17)</f>
        <v>29824641.400000002</v>
      </c>
      <c r="H18" s="94">
        <f t="shared" si="1"/>
        <v>80.42415657370692</v>
      </c>
      <c r="I18" s="93">
        <f>SUM(I11:I17)</f>
        <v>8756610</v>
      </c>
      <c r="J18" s="93">
        <f>SUM(J11:J17)</f>
        <v>7241978.06</v>
      </c>
      <c r="K18" s="94">
        <f t="shared" si="2"/>
        <v>82.70298734327554</v>
      </c>
      <c r="L18" s="95">
        <f>SUM(L11:L17)</f>
        <v>450816</v>
      </c>
      <c r="M18" s="93">
        <f>SUM(M11:M17)</f>
        <v>340626.71</v>
      </c>
      <c r="N18" s="94">
        <f>M18/L18*100</f>
        <v>75.55781294363997</v>
      </c>
      <c r="O18" s="93">
        <f>SUM(O11:O17)</f>
        <v>13353558</v>
      </c>
      <c r="P18" s="93">
        <f>SUM(P11:P17)</f>
        <v>10912841.59</v>
      </c>
      <c r="Q18" s="94">
        <f>P18/O18*100</f>
        <v>81.72235137631483</v>
      </c>
      <c r="R18" s="96">
        <f>SUM(R11:R17)</f>
        <v>0</v>
      </c>
      <c r="S18" s="96">
        <f>SUM(S11:S17)</f>
        <v>0</v>
      </c>
      <c r="T18" s="94"/>
      <c r="U18" s="93">
        <f>SUM(U11:U17)</f>
        <v>8820985</v>
      </c>
      <c r="V18" s="93">
        <f>SUM(V11:V17)</f>
        <v>6847477.239999999</v>
      </c>
      <c r="W18" s="94">
        <f t="shared" si="4"/>
        <v>77.6271271292265</v>
      </c>
      <c r="X18" s="93">
        <f>SUM(X11:X17)</f>
        <v>4770688</v>
      </c>
      <c r="Y18" s="93">
        <f>SUM(Y11:Y17)</f>
        <v>3715418.9899999998</v>
      </c>
      <c r="Z18" s="55">
        <f t="shared" si="5"/>
        <v>77.88015041017144</v>
      </c>
    </row>
    <row r="19" spans="1:26" ht="25.5">
      <c r="A19" s="19"/>
      <c r="B19" s="56" t="s">
        <v>26</v>
      </c>
      <c r="C19" s="97">
        <v>809286</v>
      </c>
      <c r="D19" s="97">
        <v>791052.25</v>
      </c>
      <c r="E19" s="98">
        <f t="shared" si="0"/>
        <v>97.7469337168813</v>
      </c>
      <c r="F19" s="99">
        <v>805875</v>
      </c>
      <c r="G19" s="99">
        <v>673072.82</v>
      </c>
      <c r="H19" s="60">
        <f t="shared" si="1"/>
        <v>83.52074701411509</v>
      </c>
      <c r="I19" s="100">
        <v>573311</v>
      </c>
      <c r="J19" s="100">
        <v>493139.06</v>
      </c>
      <c r="K19" s="60">
        <f t="shared" si="2"/>
        <v>86.01597736656021</v>
      </c>
      <c r="L19" s="101"/>
      <c r="M19" s="102"/>
      <c r="N19" s="103"/>
      <c r="O19" s="104"/>
      <c r="P19" s="104"/>
      <c r="Q19" s="60"/>
      <c r="R19" s="105"/>
      <c r="S19" s="105"/>
      <c r="T19" s="60"/>
      <c r="U19" s="62">
        <v>186881</v>
      </c>
      <c r="V19" s="62">
        <v>136532.52</v>
      </c>
      <c r="W19" s="60"/>
      <c r="X19" s="106"/>
      <c r="Y19" s="106"/>
      <c r="Z19" s="64"/>
    </row>
    <row r="20" spans="1:26" ht="25.5">
      <c r="A20" s="19"/>
      <c r="B20" s="65" t="s">
        <v>27</v>
      </c>
      <c r="C20" s="97">
        <v>1565016</v>
      </c>
      <c r="D20" s="97">
        <v>1710634.74</v>
      </c>
      <c r="E20" s="107">
        <f t="shared" si="0"/>
        <v>109.30461669401464</v>
      </c>
      <c r="F20" s="99">
        <v>1739868</v>
      </c>
      <c r="G20" s="99">
        <v>1452330.31</v>
      </c>
      <c r="H20" s="67">
        <f t="shared" si="1"/>
        <v>83.47359167477073</v>
      </c>
      <c r="I20" s="100">
        <v>524404</v>
      </c>
      <c r="J20" s="100">
        <v>453529.42</v>
      </c>
      <c r="K20" s="67">
        <f t="shared" si="2"/>
        <v>86.48473695852815</v>
      </c>
      <c r="L20" s="108"/>
      <c r="M20" s="74"/>
      <c r="N20" s="76"/>
      <c r="O20" s="69">
        <v>627734</v>
      </c>
      <c r="P20" s="69">
        <v>490493.73</v>
      </c>
      <c r="Q20" s="67">
        <f>P20/O20*100</f>
        <v>78.13719346092452</v>
      </c>
      <c r="R20" s="70"/>
      <c r="S20" s="70"/>
      <c r="T20" s="67"/>
      <c r="U20" s="69">
        <v>54215</v>
      </c>
      <c r="V20" s="69">
        <v>46445</v>
      </c>
      <c r="W20" s="67">
        <f aca="true" t="shared" si="6" ref="W20:W27">V20/U20*100</f>
        <v>85.66817301484829</v>
      </c>
      <c r="X20" s="69">
        <v>485739</v>
      </c>
      <c r="Y20" s="69">
        <v>414088.38</v>
      </c>
      <c r="Z20" s="71">
        <f aca="true" t="shared" si="7" ref="Z20:Z29">Y20/X20*100</f>
        <v>85.24915232254358</v>
      </c>
    </row>
    <row r="21" spans="1:26" ht="25.5">
      <c r="A21" s="19"/>
      <c r="B21" s="65" t="s">
        <v>28</v>
      </c>
      <c r="C21" s="97">
        <v>592880</v>
      </c>
      <c r="D21" s="97">
        <v>714295.67</v>
      </c>
      <c r="E21" s="107">
        <f t="shared" si="0"/>
        <v>120.47896201592228</v>
      </c>
      <c r="F21" s="99">
        <v>859300</v>
      </c>
      <c r="G21" s="99">
        <v>744056.88</v>
      </c>
      <c r="H21" s="67">
        <f t="shared" si="1"/>
        <v>86.5887210520191</v>
      </c>
      <c r="I21" s="100">
        <v>400860</v>
      </c>
      <c r="J21" s="100">
        <v>356400.91</v>
      </c>
      <c r="K21" s="67">
        <f t="shared" si="2"/>
        <v>88.90907299306491</v>
      </c>
      <c r="L21" s="108"/>
      <c r="M21" s="74"/>
      <c r="N21" s="76"/>
      <c r="O21" s="77"/>
      <c r="P21" s="77"/>
      <c r="Q21" s="67"/>
      <c r="R21" s="70"/>
      <c r="S21" s="70"/>
      <c r="T21" s="67"/>
      <c r="U21" s="69">
        <v>27060</v>
      </c>
      <c r="V21" s="69">
        <v>15259.7</v>
      </c>
      <c r="W21" s="67">
        <f t="shared" si="6"/>
        <v>56.392091648189215</v>
      </c>
      <c r="X21" s="69">
        <v>387713</v>
      </c>
      <c r="Y21" s="69">
        <v>333337.18</v>
      </c>
      <c r="Z21" s="71">
        <f t="shared" si="7"/>
        <v>85.9752394167851</v>
      </c>
    </row>
    <row r="22" spans="1:26" ht="25.5">
      <c r="A22" s="19"/>
      <c r="B22" s="65" t="s">
        <v>29</v>
      </c>
      <c r="C22" s="97">
        <v>1022249</v>
      </c>
      <c r="D22" s="97">
        <v>1089283.23</v>
      </c>
      <c r="E22" s="107">
        <f t="shared" si="0"/>
        <v>106.55752463440903</v>
      </c>
      <c r="F22" s="99">
        <v>1219649</v>
      </c>
      <c r="G22" s="99">
        <v>1097145.43</v>
      </c>
      <c r="H22" s="67">
        <f t="shared" si="1"/>
        <v>89.95583401454024</v>
      </c>
      <c r="I22" s="100">
        <v>481704</v>
      </c>
      <c r="J22" s="100">
        <v>439158.17</v>
      </c>
      <c r="K22" s="67">
        <f t="shared" si="2"/>
        <v>91.1676402936243</v>
      </c>
      <c r="L22" s="108"/>
      <c r="M22" s="74"/>
      <c r="N22" s="76"/>
      <c r="O22" s="69"/>
      <c r="P22" s="69"/>
      <c r="Q22" s="67"/>
      <c r="R22" s="70"/>
      <c r="S22" s="70"/>
      <c r="T22" s="67"/>
      <c r="U22" s="69">
        <v>474732</v>
      </c>
      <c r="V22" s="69">
        <v>441597.57</v>
      </c>
      <c r="W22" s="67">
        <f t="shared" si="6"/>
        <v>93.02039255832764</v>
      </c>
      <c r="X22" s="69">
        <v>219132</v>
      </c>
      <c r="Y22" s="69">
        <v>178787.02</v>
      </c>
      <c r="Z22" s="71">
        <f t="shared" si="7"/>
        <v>81.58873190588321</v>
      </c>
    </row>
    <row r="23" spans="1:26" ht="27.75" customHeight="1">
      <c r="A23" s="19"/>
      <c r="B23" s="65" t="s">
        <v>30</v>
      </c>
      <c r="C23" s="97">
        <v>1183942</v>
      </c>
      <c r="D23" s="97">
        <v>1300233.09</v>
      </c>
      <c r="E23" s="107">
        <f t="shared" si="0"/>
        <v>109.82236376444116</v>
      </c>
      <c r="F23" s="99">
        <v>1474842</v>
      </c>
      <c r="G23" s="99">
        <v>1192143.95</v>
      </c>
      <c r="H23" s="67">
        <f t="shared" si="1"/>
        <v>80.83197725586876</v>
      </c>
      <c r="I23" s="100">
        <v>744874</v>
      </c>
      <c r="J23" s="100">
        <v>612914.22</v>
      </c>
      <c r="K23" s="67">
        <f t="shared" si="2"/>
        <v>82.28428163689429</v>
      </c>
      <c r="L23" s="108"/>
      <c r="M23" s="74"/>
      <c r="N23" s="76"/>
      <c r="O23" s="69"/>
      <c r="P23" s="69"/>
      <c r="Q23" s="67"/>
      <c r="R23" s="70"/>
      <c r="S23" s="70"/>
      <c r="T23" s="67"/>
      <c r="U23" s="69">
        <v>341190</v>
      </c>
      <c r="V23" s="69">
        <v>289837.16</v>
      </c>
      <c r="W23" s="67">
        <f t="shared" si="6"/>
        <v>84.94890237111287</v>
      </c>
      <c r="X23" s="69">
        <v>275077</v>
      </c>
      <c r="Y23" s="69">
        <v>244590.11</v>
      </c>
      <c r="Z23" s="71">
        <f t="shared" si="7"/>
        <v>88.91696143261704</v>
      </c>
    </row>
    <row r="24" spans="1:30" ht="25.5">
      <c r="A24" s="19"/>
      <c r="B24" s="65" t="s">
        <v>31</v>
      </c>
      <c r="C24" s="97">
        <v>838472</v>
      </c>
      <c r="D24" s="97">
        <v>846694.14</v>
      </c>
      <c r="E24" s="107">
        <f t="shared" si="0"/>
        <v>100.98060996670132</v>
      </c>
      <c r="F24" s="99">
        <v>938872</v>
      </c>
      <c r="G24" s="99">
        <v>792427.48</v>
      </c>
      <c r="H24" s="67">
        <f t="shared" si="1"/>
        <v>84.40207823856713</v>
      </c>
      <c r="I24" s="100">
        <v>498501</v>
      </c>
      <c r="J24" s="100">
        <v>415299.88</v>
      </c>
      <c r="K24" s="67">
        <f t="shared" si="2"/>
        <v>83.30973859631175</v>
      </c>
      <c r="L24" s="108"/>
      <c r="M24" s="74"/>
      <c r="N24" s="76"/>
      <c r="O24" s="77"/>
      <c r="P24" s="77"/>
      <c r="Q24" s="67"/>
      <c r="R24" s="70"/>
      <c r="S24" s="70"/>
      <c r="T24" s="67"/>
      <c r="U24" s="69">
        <v>126054</v>
      </c>
      <c r="V24" s="69">
        <v>112526.64</v>
      </c>
      <c r="W24" s="67">
        <f t="shared" si="6"/>
        <v>89.26859917178352</v>
      </c>
      <c r="X24" s="69">
        <v>259476</v>
      </c>
      <c r="Y24" s="69">
        <v>219367.96</v>
      </c>
      <c r="Z24" s="71">
        <f t="shared" si="7"/>
        <v>84.5426783209237</v>
      </c>
      <c r="AD24" s="109"/>
    </row>
    <row r="25" spans="1:26" ht="26.25" thickBot="1">
      <c r="A25" s="78"/>
      <c r="B25" s="79" t="s">
        <v>32</v>
      </c>
      <c r="C25" s="97">
        <v>5976731</v>
      </c>
      <c r="D25" s="97">
        <v>8374234.35</v>
      </c>
      <c r="E25" s="110">
        <f t="shared" si="0"/>
        <v>140.11395778059946</v>
      </c>
      <c r="F25" s="99">
        <v>6634459</v>
      </c>
      <c r="G25" s="99">
        <v>4064166.96</v>
      </c>
      <c r="H25" s="81">
        <f t="shared" si="1"/>
        <v>61.258453176061536</v>
      </c>
      <c r="I25" s="100">
        <v>1487937</v>
      </c>
      <c r="J25" s="100">
        <v>990110.88</v>
      </c>
      <c r="K25" s="81">
        <f t="shared" si="2"/>
        <v>66.5425270021513</v>
      </c>
      <c r="L25" s="111"/>
      <c r="M25" s="84"/>
      <c r="N25" s="85"/>
      <c r="O25" s="86">
        <v>2396783</v>
      </c>
      <c r="P25" s="86">
        <v>1835880.16</v>
      </c>
      <c r="Q25" s="81">
        <f>P25/O25*100</f>
        <v>76.59767947286008</v>
      </c>
      <c r="R25" s="87"/>
      <c r="S25" s="87"/>
      <c r="T25" s="81"/>
      <c r="U25" s="86">
        <v>2430981</v>
      </c>
      <c r="V25" s="86">
        <v>993084.37</v>
      </c>
      <c r="W25" s="81">
        <f t="shared" si="6"/>
        <v>40.85117777555645</v>
      </c>
      <c r="X25" s="86">
        <v>191765</v>
      </c>
      <c r="Y25" s="86">
        <v>140260.55</v>
      </c>
      <c r="Z25" s="88">
        <f t="shared" si="7"/>
        <v>73.14189242041039</v>
      </c>
    </row>
    <row r="26" spans="1:26" ht="37.5" customHeight="1" thickBot="1">
      <c r="A26" s="19"/>
      <c r="B26" s="90" t="s">
        <v>33</v>
      </c>
      <c r="C26" s="91">
        <f>SUM(C19:C25)</f>
        <v>11988576</v>
      </c>
      <c r="D26" s="93">
        <f>SUM(D19:D25)</f>
        <v>14826427.469999999</v>
      </c>
      <c r="E26" s="112">
        <f t="shared" si="0"/>
        <v>123.67129732505344</v>
      </c>
      <c r="F26" s="113">
        <f>SUM(F19:F25)</f>
        <v>13672865</v>
      </c>
      <c r="G26" s="93">
        <f>SUM(G19:G25)</f>
        <v>10015343.829999998</v>
      </c>
      <c r="H26" s="94">
        <f t="shared" si="1"/>
        <v>73.2497821780585</v>
      </c>
      <c r="I26" s="93">
        <f>SUM(I19:I25)</f>
        <v>4711591</v>
      </c>
      <c r="J26" s="93">
        <f>SUM(J19:J25)</f>
        <v>3760552.5399999996</v>
      </c>
      <c r="K26" s="94">
        <f t="shared" si="2"/>
        <v>79.8149189944543</v>
      </c>
      <c r="L26" s="96">
        <f>SUM(L19:L25)</f>
        <v>0</v>
      </c>
      <c r="M26" s="96">
        <f>SUM(M19:M25)</f>
        <v>0</v>
      </c>
      <c r="N26" s="95">
        <f>SUM(N19:N25)</f>
        <v>0</v>
      </c>
      <c r="O26" s="93">
        <f>SUM(O19:O25)</f>
        <v>3024517</v>
      </c>
      <c r="P26" s="93">
        <f>SUM(P19:P25)</f>
        <v>2326373.8899999997</v>
      </c>
      <c r="Q26" s="94">
        <f>P26/O26*100</f>
        <v>76.91720330882583</v>
      </c>
      <c r="R26" s="96"/>
      <c r="S26" s="96"/>
      <c r="T26" s="94"/>
      <c r="U26" s="93">
        <f>SUM(U19:U25)</f>
        <v>3641113</v>
      </c>
      <c r="V26" s="93">
        <f>SUM(V19:V25)</f>
        <v>2035282.96</v>
      </c>
      <c r="W26" s="94">
        <f t="shared" si="6"/>
        <v>55.89727536607625</v>
      </c>
      <c r="X26" s="93">
        <f>SUM(X19:X25)</f>
        <v>1818902</v>
      </c>
      <c r="Y26" s="93">
        <f>SUM(Y19:Y25)</f>
        <v>1530431.2</v>
      </c>
      <c r="Z26" s="55">
        <f t="shared" si="7"/>
        <v>84.14038799231625</v>
      </c>
    </row>
    <row r="27" spans="1:26" ht="22.5" customHeight="1" thickBot="1">
      <c r="A27" s="19"/>
      <c r="B27" s="19" t="s">
        <v>34</v>
      </c>
      <c r="C27" s="91">
        <f>C10+C18+C26</f>
        <v>70364464</v>
      </c>
      <c r="D27" s="93">
        <f>D10+D18+D26</f>
        <v>79443996.22</v>
      </c>
      <c r="E27" s="92">
        <f t="shared" si="0"/>
        <v>112.90357618584291</v>
      </c>
      <c r="F27" s="113">
        <f>F10+F18+F26</f>
        <v>73235251</v>
      </c>
      <c r="G27" s="93">
        <f>G10+G18+G26</f>
        <v>59608606.58</v>
      </c>
      <c r="H27" s="114">
        <f t="shared" si="1"/>
        <v>81.39332598177344</v>
      </c>
      <c r="I27" s="93">
        <f>I10+I18+I26</f>
        <v>16158509</v>
      </c>
      <c r="J27" s="93">
        <f>J10+J18+J26</f>
        <v>13178779.669999998</v>
      </c>
      <c r="K27" s="114">
        <f t="shared" si="2"/>
        <v>81.55937945759723</v>
      </c>
      <c r="L27" s="93">
        <f>L10+L18+L26</f>
        <v>450816</v>
      </c>
      <c r="M27" s="93">
        <f>M10+M18+M26</f>
        <v>340626.71</v>
      </c>
      <c r="N27" s="115">
        <f>N10+N18+N26</f>
        <v>75.55781294363997</v>
      </c>
      <c r="O27" s="93">
        <f>O10+O18+O26</f>
        <v>26119412</v>
      </c>
      <c r="P27" s="93">
        <f>P10+P18+P26</f>
        <v>21610794.94</v>
      </c>
      <c r="Q27" s="114">
        <f>P27/O27*100</f>
        <v>82.73844349941723</v>
      </c>
      <c r="R27" s="93"/>
      <c r="S27" s="93"/>
      <c r="T27" s="116"/>
      <c r="U27" s="93">
        <f>U10+U18+U26</f>
        <v>21668167</v>
      </c>
      <c r="V27" s="93">
        <f>V10+V18+V26</f>
        <v>17435242.759999998</v>
      </c>
      <c r="W27" s="114">
        <f t="shared" si="6"/>
        <v>80.46477932351176</v>
      </c>
      <c r="X27" s="93">
        <f>X10+X18+X26</f>
        <v>6589590</v>
      </c>
      <c r="Y27" s="93">
        <f>Y10+Y18+Y26</f>
        <v>5245850.1899999995</v>
      </c>
      <c r="Z27" s="117">
        <f t="shared" si="7"/>
        <v>79.60814238822141</v>
      </c>
    </row>
    <row r="28" spans="1:26" ht="28.5" customHeight="1" thickBot="1">
      <c r="A28" s="118"/>
      <c r="B28" s="119" t="s">
        <v>35</v>
      </c>
      <c r="C28" s="120">
        <v>297169894</v>
      </c>
      <c r="D28" s="120">
        <v>273326739.28000003</v>
      </c>
      <c r="E28" s="121">
        <f t="shared" si="0"/>
        <v>91.9765914376239</v>
      </c>
      <c r="F28" s="122">
        <v>295156813</v>
      </c>
      <c r="G28" s="121">
        <v>245382212.27999997</v>
      </c>
      <c r="H28" s="114">
        <f t="shared" si="1"/>
        <v>83.13621826510234</v>
      </c>
      <c r="I28" s="123">
        <v>1634186</v>
      </c>
      <c r="J28" s="123">
        <v>1277094.67</v>
      </c>
      <c r="K28" s="114">
        <f t="shared" si="2"/>
        <v>78.14867279489604</v>
      </c>
      <c r="L28" s="124"/>
      <c r="M28" s="125"/>
      <c r="N28" s="126"/>
      <c r="O28" s="124">
        <v>87849332</v>
      </c>
      <c r="P28" s="125">
        <v>69620791.35999998</v>
      </c>
      <c r="Q28" s="114">
        <f>P28/O28*100</f>
        <v>79.25022282468805</v>
      </c>
      <c r="R28" s="124">
        <v>55910879</v>
      </c>
      <c r="S28" s="125">
        <v>45724024.19000002</v>
      </c>
      <c r="T28" s="114">
        <f>S28/R28*100</f>
        <v>81.7801919909004</v>
      </c>
      <c r="U28" s="124"/>
      <c r="V28" s="125"/>
      <c r="W28" s="114"/>
      <c r="X28" s="124">
        <v>9045432</v>
      </c>
      <c r="Y28" s="125">
        <v>7110526.41</v>
      </c>
      <c r="Z28" s="117">
        <f t="shared" si="7"/>
        <v>78.60903061346323</v>
      </c>
    </row>
    <row r="29" spans="1:26" ht="24.75" customHeight="1" thickBot="1">
      <c r="A29" s="78"/>
      <c r="B29" s="127" t="s">
        <v>36</v>
      </c>
      <c r="C29" s="128">
        <f>C27+C28</f>
        <v>367534358</v>
      </c>
      <c r="D29" s="129">
        <f>D27+D28</f>
        <v>352770735.5</v>
      </c>
      <c r="E29" s="92">
        <f t="shared" si="0"/>
        <v>95.98306330315927</v>
      </c>
      <c r="F29" s="130">
        <f>F27+F28</f>
        <v>368392064</v>
      </c>
      <c r="G29" s="129">
        <f>G27+G28</f>
        <v>304990818.85999995</v>
      </c>
      <c r="H29" s="94">
        <f t="shared" si="1"/>
        <v>82.7897364423138</v>
      </c>
      <c r="I29" s="130">
        <f>I27+I28</f>
        <v>17792695</v>
      </c>
      <c r="J29" s="130">
        <f>J27+J28</f>
        <v>14455874.339999998</v>
      </c>
      <c r="K29" s="94">
        <f t="shared" si="2"/>
        <v>81.24612005095348</v>
      </c>
      <c r="L29" s="129">
        <f>L27+L28</f>
        <v>450816</v>
      </c>
      <c r="M29" s="129">
        <f>M27+M28</f>
        <v>340626.71</v>
      </c>
      <c r="N29" s="48">
        <f>N27+N28</f>
        <v>75.55781294363997</v>
      </c>
      <c r="O29" s="129">
        <f>O27+O28</f>
        <v>113968744</v>
      </c>
      <c r="P29" s="129">
        <f>P27+P28</f>
        <v>91231586.29999998</v>
      </c>
      <c r="Q29" s="94">
        <f>P29/O29*100</f>
        <v>80.04965492995166</v>
      </c>
      <c r="R29" s="129">
        <f>R27+R28</f>
        <v>55910879</v>
      </c>
      <c r="S29" s="129">
        <f>S27+S28</f>
        <v>45724024.19000002</v>
      </c>
      <c r="T29" s="94">
        <f>S29/R29*100</f>
        <v>81.7801919909004</v>
      </c>
      <c r="U29" s="129">
        <f>U27+U28</f>
        <v>21668167</v>
      </c>
      <c r="V29" s="129">
        <f>V27+V28</f>
        <v>17435242.759999998</v>
      </c>
      <c r="W29" s="94">
        <f>V29/U29*100</f>
        <v>80.46477932351176</v>
      </c>
      <c r="X29" s="129">
        <f>X27+X28</f>
        <v>15635022</v>
      </c>
      <c r="Y29" s="129">
        <f>Y27+Y28</f>
        <v>12356376.6</v>
      </c>
      <c r="Z29" s="55">
        <f t="shared" si="7"/>
        <v>79.03011968899052</v>
      </c>
    </row>
    <row r="30" spans="6:25" ht="12.75">
      <c r="F30" s="3"/>
      <c r="G30" s="3"/>
      <c r="H30" s="3"/>
      <c r="I30" s="131"/>
      <c r="J30" s="132"/>
      <c r="K30" s="131"/>
      <c r="L30" s="131"/>
      <c r="M30" s="131"/>
      <c r="N30" s="131"/>
      <c r="O30" s="131"/>
      <c r="P30" s="132"/>
      <c r="Q30" s="131"/>
      <c r="R30" s="131"/>
      <c r="S30" s="132"/>
      <c r="T30" s="131"/>
      <c r="U30" s="131"/>
      <c r="V30" s="131"/>
      <c r="W30" s="131"/>
      <c r="X30" s="131"/>
      <c r="Y30" s="132"/>
    </row>
    <row r="31" spans="2:8" ht="12.75">
      <c r="B31" s="133"/>
      <c r="C31" s="133"/>
      <c r="D31" s="133"/>
      <c r="F31" s="134"/>
      <c r="G31" s="134"/>
      <c r="H31" s="134"/>
    </row>
    <row r="32" spans="6:8" ht="12.75">
      <c r="F32" s="134"/>
      <c r="G32" s="135"/>
      <c r="H32" s="134"/>
    </row>
    <row r="33" spans="6:8" ht="12.75">
      <c r="F33" s="134"/>
      <c r="G33" s="134"/>
      <c r="H33" s="134"/>
    </row>
    <row r="37" spans="6:7" ht="12.75">
      <c r="F37" s="136"/>
      <c r="G37" s="136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2015-11-09T10:41:40Z</dcterms:created>
  <dcterms:modified xsi:type="dcterms:W3CDTF">2015-11-09T10:44:54Z</dcterms:modified>
  <cp:category/>
  <cp:version/>
  <cp:contentType/>
  <cp:contentStatus/>
</cp:coreProperties>
</file>