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144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<sst xmlns="http://schemas.openxmlformats.org/spreadsheetml/2006/main" count="54" uniqueCount="34">
  <si>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Інформація про надходження та використання коштів місцевих бюджетів Дергачівського району (станом на 10.08.2020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</si>
  <si>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</si>
  <si>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</si>
  <si>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</si>
  <si>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</si>
  <si>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</si>
  <si>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</si>
  <si>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</si>
  <si>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</si>
  <si>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</si>
  <si>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</si>
  <si>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січень-серпень</t>
  </si>
  <si>
    <t>надійшло за січень-серпень</t>
  </si>
  <si>
    <t>%</t>
  </si>
  <si>
    <t xml:space="preserve">касові видатки за січень-серпень
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</si>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</sst>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#0"/>
    <numFmt numFmtId="166" formatCode="#0.00"/>
  </numFmts>
  <fonts count="48">
    <font>
      <sz val="10"/>
      <name val="Arial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9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/>
    </xf>
    <xf numFmtId="14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14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1" fontId="20" fillId="0" borderId="24" xfId="0" applyNumberFormat="1" applyFont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 wrapText="1"/>
    </xf>
    <xf numFmtId="164" fontId="20" fillId="0" borderId="36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1" fontId="22" fillId="0" borderId="24" xfId="0" applyNumberFormat="1" applyFont="1" applyFill="1" applyBorder="1" applyAlignment="1">
      <alignment horizontal="center" vertical="center"/>
    </xf>
    <xf numFmtId="164" fontId="23" fillId="0" borderId="24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/>
    </xf>
    <xf numFmtId="1" fontId="23" fillId="0" borderId="24" xfId="0" applyNumberFormat="1" applyFont="1" applyBorder="1" applyAlignment="1">
      <alignment horizontal="center" vertical="center"/>
    </xf>
    <xf numFmtId="165" fontId="24" fillId="34" borderId="24" xfId="66" applyNumberFormat="1" applyFont="1" applyFill="1" applyBorder="1" applyAlignment="1">
      <alignment vertical="center" wrapText="1"/>
      <protection/>
    </xf>
    <xf numFmtId="164" fontId="23" fillId="0" borderId="36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1" fontId="22" fillId="0" borderId="37" xfId="0" applyNumberFormat="1" applyFont="1" applyFill="1" applyBorder="1" applyAlignment="1">
      <alignment horizontal="center" vertical="center"/>
    </xf>
    <xf numFmtId="164" fontId="23" fillId="0" borderId="37" xfId="0" applyNumberFormat="1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1" fontId="23" fillId="0" borderId="37" xfId="0" applyNumberFormat="1" applyFont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 wrapText="1"/>
    </xf>
    <xf numFmtId="164" fontId="23" fillId="0" borderId="32" xfId="0" applyNumberFormat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/>
    </xf>
    <xf numFmtId="164" fontId="20" fillId="0" borderId="17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64" fontId="20" fillId="0" borderId="18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1" fontId="22" fillId="0" borderId="39" xfId="0" applyNumberFormat="1" applyFont="1" applyFill="1" applyBorder="1" applyAlignment="1">
      <alignment horizontal="center" vertical="center"/>
    </xf>
    <xf numFmtId="164" fontId="23" fillId="0" borderId="39" xfId="0" applyNumberFormat="1" applyFont="1" applyFill="1" applyBorder="1" applyAlignment="1">
      <alignment horizontal="center" vertical="center"/>
    </xf>
    <xf numFmtId="1" fontId="23" fillId="0" borderId="39" xfId="0" applyNumberFormat="1" applyFont="1" applyFill="1" applyBorder="1" applyAlignment="1">
      <alignment horizontal="center" vertical="center"/>
    </xf>
    <xf numFmtId="165" fontId="26" fillId="0" borderId="24" xfId="81" applyNumberFormat="1" applyFont="1" applyFill="1" applyBorder="1" applyAlignment="1">
      <alignment horizontal="center" vertical="center" wrapText="1"/>
      <protection/>
    </xf>
    <xf numFmtId="1" fontId="23" fillId="0" borderId="39" xfId="0" applyNumberFormat="1" applyFont="1" applyFill="1" applyBorder="1" applyAlignment="1">
      <alignment horizontal="center" vertical="center" wrapText="1"/>
    </xf>
    <xf numFmtId="165" fontId="26" fillId="0" borderId="24" xfId="80" applyNumberFormat="1" applyFont="1" applyBorder="1" applyAlignment="1">
      <alignment vertical="center" wrapText="1"/>
      <protection/>
    </xf>
    <xf numFmtId="164" fontId="23" fillId="0" borderId="40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" fontId="25" fillId="0" borderId="27" xfId="0" applyNumberFormat="1" applyFont="1" applyFill="1" applyBorder="1" applyAlignment="1">
      <alignment horizontal="center" vertical="center"/>
    </xf>
    <xf numFmtId="164" fontId="23" fillId="0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/>
    </xf>
    <xf numFmtId="164" fontId="23" fillId="0" borderId="28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" fontId="28" fillId="0" borderId="17" xfId="0" applyNumberFormat="1" applyFont="1" applyFill="1" applyBorder="1" applyAlignment="1">
      <alignment horizontal="center" vertical="center"/>
    </xf>
    <xf numFmtId="164" fontId="29" fillId="0" borderId="17" xfId="0" applyNumberFormat="1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/>
    </xf>
    <xf numFmtId="164" fontId="29" fillId="0" borderId="18" xfId="0" applyNumberFormat="1" applyFont="1" applyFill="1" applyBorder="1" applyAlignment="1">
      <alignment horizontal="center" vertical="center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27"/>
  <sheetViews>
    <sheetView tabSelected="1" zoomScale="80" zoomScaleNormal="80" zoomScalePageLayoutView="0" workbookViewId="0" topLeftCell="A1">
      <pane xSplit="2" ySplit="9" topLeftCell="L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8" sqref="A28:IV33"/>
    </sheetView>
  </sheetViews>
  <sheetFormatPr defaultColWidth="9.140625" defaultRowHeight="12.75"/>
  <cols>
    <col min="1" max="1" width="4.2812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44053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1" t="s">
        <v>13</v>
      </c>
      <c r="F9" s="30" t="s">
        <v>11</v>
      </c>
      <c r="G9" s="31" t="s">
        <v>14</v>
      </c>
      <c r="H9" s="32" t="s">
        <v>13</v>
      </c>
      <c r="I9" s="30" t="s">
        <v>11</v>
      </c>
      <c r="J9" s="31" t="s">
        <v>14</v>
      </c>
      <c r="K9" s="33" t="s">
        <v>13</v>
      </c>
      <c r="L9" s="30" t="s">
        <v>11</v>
      </c>
      <c r="M9" s="31" t="s">
        <v>14</v>
      </c>
      <c r="N9" s="33" t="s">
        <v>13</v>
      </c>
      <c r="O9" s="30" t="s">
        <v>11</v>
      </c>
      <c r="P9" s="31" t="s">
        <v>14</v>
      </c>
      <c r="Q9" s="33" t="s">
        <v>13</v>
      </c>
      <c r="R9" s="30" t="s">
        <v>11</v>
      </c>
      <c r="S9" s="31" t="s">
        <v>14</v>
      </c>
      <c r="T9" s="33" t="s">
        <v>13</v>
      </c>
      <c r="U9" s="30" t="s">
        <v>11</v>
      </c>
      <c r="V9" s="31" t="s">
        <v>14</v>
      </c>
      <c r="W9" s="33" t="s">
        <v>13</v>
      </c>
      <c r="X9" s="30" t="s">
        <v>11</v>
      </c>
      <c r="Y9" s="31" t="s">
        <v>14</v>
      </c>
      <c r="Z9" s="34" t="s">
        <v>13</v>
      </c>
    </row>
    <row r="10" spans="1:26" ht="42.75" customHeight="1" thickBot="1">
      <c r="A10" s="35"/>
      <c r="B10" s="36" t="s">
        <v>15</v>
      </c>
      <c r="C10" s="37">
        <v>48149940</v>
      </c>
      <c r="D10" s="37">
        <v>42776119.32</v>
      </c>
      <c r="E10" s="38">
        <f aca="true" t="shared" si="0" ref="E10:E27">D10/C10*100</f>
        <v>88.83940316436532</v>
      </c>
      <c r="F10" s="39">
        <v>45875210</v>
      </c>
      <c r="G10" s="39">
        <v>36028902.58</v>
      </c>
      <c r="H10" s="38">
        <f aca="true" t="shared" si="1" ref="H10:H27">G10/F10*100</f>
        <v>78.5367578262857</v>
      </c>
      <c r="I10" s="39">
        <v>8206645</v>
      </c>
      <c r="J10" s="39">
        <v>4981226.120000001</v>
      </c>
      <c r="K10" s="38">
        <f aca="true" t="shared" si="2" ref="K10:K27">J10/I10*100</f>
        <v>60.697472840606615</v>
      </c>
      <c r="L10" s="39"/>
      <c r="M10" s="39"/>
      <c r="N10" s="39"/>
      <c r="O10" s="40">
        <v>17449403</v>
      </c>
      <c r="P10" s="40">
        <v>13913901.49</v>
      </c>
      <c r="Q10" s="38">
        <f>P10/O10*100</f>
        <v>79.73855317571609</v>
      </c>
      <c r="R10" s="41"/>
      <c r="S10" s="41"/>
      <c r="T10" s="39"/>
      <c r="U10" s="40">
        <v>16330746</v>
      </c>
      <c r="V10" s="40">
        <v>14207831.759999998</v>
      </c>
      <c r="W10" s="38">
        <f aca="true" t="shared" si="3" ref="W10:W17">V10/U10*100</f>
        <v>87.00050665168632</v>
      </c>
      <c r="X10" s="40"/>
      <c r="Y10" s="40"/>
      <c r="Z10" s="42"/>
    </row>
    <row r="11" spans="1:26" ht="38.25" customHeight="1">
      <c r="A11" s="18"/>
      <c r="B11" s="43" t="s">
        <v>16</v>
      </c>
      <c r="C11" s="44">
        <v>8200783</v>
      </c>
      <c r="D11" s="44">
        <v>7181762.699999999</v>
      </c>
      <c r="E11" s="45">
        <f t="shared" si="0"/>
        <v>87.57410969172089</v>
      </c>
      <c r="F11" s="46">
        <v>8375001</v>
      </c>
      <c r="G11" s="46">
        <v>6362866.869999999</v>
      </c>
      <c r="H11" s="45">
        <f t="shared" si="1"/>
        <v>75.9745207194602</v>
      </c>
      <c r="I11" s="46">
        <v>2213964</v>
      </c>
      <c r="J11" s="46">
        <v>1618386.95</v>
      </c>
      <c r="K11" s="45">
        <f t="shared" si="2"/>
        <v>73.09906348974057</v>
      </c>
      <c r="L11" s="47"/>
      <c r="M11" s="46"/>
      <c r="N11" s="46"/>
      <c r="O11" s="47">
        <v>2986058</v>
      </c>
      <c r="P11" s="47">
        <v>2281228.2199999997</v>
      </c>
      <c r="Q11" s="45">
        <f>P11/O11*100</f>
        <v>76.39597824288744</v>
      </c>
      <c r="R11" s="46"/>
      <c r="S11" s="46"/>
      <c r="T11" s="46"/>
      <c r="U11" s="47">
        <v>1124925</v>
      </c>
      <c r="V11" s="47">
        <v>849600.62</v>
      </c>
      <c r="W11" s="45">
        <f t="shared" si="3"/>
        <v>75.52509011711892</v>
      </c>
      <c r="X11" s="48">
        <v>1098371</v>
      </c>
      <c r="Y11" s="48">
        <v>768772.58</v>
      </c>
      <c r="Z11" s="49">
        <f aca="true" t="shared" si="4" ref="Z11:Z17">Y11/X11*100</f>
        <v>69.99206825380494</v>
      </c>
    </row>
    <row r="12" spans="1:26" ht="25.5">
      <c r="A12" s="18"/>
      <c r="B12" s="43" t="s">
        <v>17</v>
      </c>
      <c r="C12" s="44">
        <v>8132382</v>
      </c>
      <c r="D12" s="44">
        <v>5944093.67</v>
      </c>
      <c r="E12" s="45">
        <f t="shared" si="0"/>
        <v>73.09166822217648</v>
      </c>
      <c r="F12" s="46">
        <v>7983814</v>
      </c>
      <c r="G12" s="46">
        <v>5970234.740000002</v>
      </c>
      <c r="H12" s="45">
        <f t="shared" si="1"/>
        <v>74.77923132978802</v>
      </c>
      <c r="I12" s="46">
        <v>3238344</v>
      </c>
      <c r="J12" s="46">
        <v>2626039.3900000006</v>
      </c>
      <c r="K12" s="45">
        <f t="shared" si="2"/>
        <v>81.09204550226909</v>
      </c>
      <c r="L12" s="50"/>
      <c r="M12" s="50"/>
      <c r="N12" s="46"/>
      <c r="O12" s="47">
        <v>2788759</v>
      </c>
      <c r="P12" s="47">
        <v>2144385.85</v>
      </c>
      <c r="Q12" s="45">
        <f>P12/O12*100</f>
        <v>76.89391051718704</v>
      </c>
      <c r="R12" s="50"/>
      <c r="S12" s="50"/>
      <c r="T12" s="46"/>
      <c r="U12" s="47">
        <v>870144</v>
      </c>
      <c r="V12" s="47">
        <v>389848.47000000003</v>
      </c>
      <c r="W12" s="45">
        <f t="shared" si="3"/>
        <v>44.80275333737864</v>
      </c>
      <c r="X12" s="48">
        <v>730089</v>
      </c>
      <c r="Y12" s="48">
        <v>504841.03</v>
      </c>
      <c r="Z12" s="49">
        <f t="shared" si="4"/>
        <v>69.14787512207417</v>
      </c>
    </row>
    <row r="13" spans="1:26" ht="25.5">
      <c r="A13" s="18"/>
      <c r="B13" s="43" t="s">
        <v>18</v>
      </c>
      <c r="C13" s="44">
        <v>12915965</v>
      </c>
      <c r="D13" s="44">
        <v>11027633.58</v>
      </c>
      <c r="E13" s="45">
        <f t="shared" si="0"/>
        <v>85.37986577077284</v>
      </c>
      <c r="F13" s="46">
        <v>13385965</v>
      </c>
      <c r="G13" s="46">
        <v>9544010.939999998</v>
      </c>
      <c r="H13" s="45">
        <f t="shared" si="1"/>
        <v>71.2986395825777</v>
      </c>
      <c r="I13" s="46">
        <v>3720285</v>
      </c>
      <c r="J13" s="46">
        <v>2692063.37</v>
      </c>
      <c r="K13" s="45">
        <f t="shared" si="2"/>
        <v>72.36175104864279</v>
      </c>
      <c r="L13" s="50">
        <v>887524</v>
      </c>
      <c r="M13" s="50">
        <v>620020.7999999999</v>
      </c>
      <c r="N13" s="45">
        <f>M13/L13*100</f>
        <v>69.85960943028019</v>
      </c>
      <c r="O13" s="47">
        <v>4666360</v>
      </c>
      <c r="P13" s="47">
        <v>3567369.4900000007</v>
      </c>
      <c r="Q13" s="45">
        <f>P13/O13*100</f>
        <v>76.4486556973744</v>
      </c>
      <c r="R13" s="50"/>
      <c r="S13" s="50"/>
      <c r="T13" s="46"/>
      <c r="U13" s="47">
        <v>2448767</v>
      </c>
      <c r="V13" s="47">
        <v>1678971.1700000002</v>
      </c>
      <c r="W13" s="45">
        <f t="shared" si="3"/>
        <v>68.56394136314317</v>
      </c>
      <c r="X13" s="48">
        <v>1077414</v>
      </c>
      <c r="Y13" s="48">
        <v>790570.11</v>
      </c>
      <c r="Z13" s="49">
        <f t="shared" si="4"/>
        <v>73.37663238086752</v>
      </c>
    </row>
    <row r="14" spans="1:26" ht="25.5">
      <c r="A14" s="18"/>
      <c r="B14" s="43" t="s">
        <v>19</v>
      </c>
      <c r="C14" s="44">
        <v>3953969</v>
      </c>
      <c r="D14" s="44">
        <v>3243288.15</v>
      </c>
      <c r="E14" s="45">
        <f t="shared" si="0"/>
        <v>82.02614006331359</v>
      </c>
      <c r="F14" s="46">
        <v>3930380</v>
      </c>
      <c r="G14" s="46">
        <v>2928598.9900000007</v>
      </c>
      <c r="H14" s="45">
        <f t="shared" si="1"/>
        <v>74.5118535612333</v>
      </c>
      <c r="I14" s="46">
        <v>955179</v>
      </c>
      <c r="J14" s="46">
        <v>804449.33</v>
      </c>
      <c r="K14" s="45">
        <f t="shared" si="2"/>
        <v>84.21974624651504</v>
      </c>
      <c r="L14" s="46"/>
      <c r="M14" s="46"/>
      <c r="N14" s="46"/>
      <c r="O14" s="47">
        <v>2127697</v>
      </c>
      <c r="P14" s="47">
        <v>1647078.4000000001</v>
      </c>
      <c r="Q14" s="45">
        <f>P14/O14*100</f>
        <v>77.41132313482606</v>
      </c>
      <c r="R14" s="50"/>
      <c r="S14" s="50"/>
      <c r="T14" s="46"/>
      <c r="U14" s="47">
        <v>105061</v>
      </c>
      <c r="V14" s="47">
        <v>58703.39</v>
      </c>
      <c r="W14" s="45">
        <f t="shared" si="3"/>
        <v>55.87552945431702</v>
      </c>
      <c r="X14" s="48">
        <v>353443</v>
      </c>
      <c r="Y14" s="48">
        <v>225367.87000000002</v>
      </c>
      <c r="Z14" s="49">
        <f t="shared" si="4"/>
        <v>63.763568665951794</v>
      </c>
    </row>
    <row r="15" spans="1:26" ht="25.5">
      <c r="A15" s="18"/>
      <c r="B15" s="43" t="s">
        <v>20</v>
      </c>
      <c r="C15" s="44">
        <v>4125286</v>
      </c>
      <c r="D15" s="44">
        <v>4074986.72</v>
      </c>
      <c r="E15" s="45">
        <f t="shared" si="0"/>
        <v>98.78070805272652</v>
      </c>
      <c r="F15" s="46">
        <v>4600286</v>
      </c>
      <c r="G15" s="46">
        <v>2860556.3099999996</v>
      </c>
      <c r="H15" s="45">
        <f t="shared" si="1"/>
        <v>62.18214063212591</v>
      </c>
      <c r="I15" s="46">
        <v>1735686</v>
      </c>
      <c r="J15" s="46">
        <v>1388299.5799999998</v>
      </c>
      <c r="K15" s="45">
        <f t="shared" si="2"/>
        <v>79.98564141209872</v>
      </c>
      <c r="L15" s="46"/>
      <c r="M15" s="46"/>
      <c r="N15" s="46"/>
      <c r="O15" s="47"/>
      <c r="P15" s="47"/>
      <c r="Q15" s="45"/>
      <c r="R15" s="50"/>
      <c r="S15" s="50"/>
      <c r="T15" s="46"/>
      <c r="U15" s="47">
        <v>1705619</v>
      </c>
      <c r="V15" s="47">
        <v>973948.2399999999</v>
      </c>
      <c r="W15" s="45">
        <f t="shared" si="3"/>
        <v>57.10233293601912</v>
      </c>
      <c r="X15" s="48">
        <v>369723</v>
      </c>
      <c r="Y15" s="48">
        <v>210422.96999999997</v>
      </c>
      <c r="Z15" s="49">
        <f t="shared" si="4"/>
        <v>56.913681323585486</v>
      </c>
    </row>
    <row r="16" spans="1:26" ht="26.25" thickBot="1">
      <c r="A16" s="35"/>
      <c r="B16" s="51" t="s">
        <v>21</v>
      </c>
      <c r="C16" s="52">
        <v>28880061</v>
      </c>
      <c r="D16" s="52">
        <v>25046239.35</v>
      </c>
      <c r="E16" s="53">
        <f t="shared" si="0"/>
        <v>86.725022325957</v>
      </c>
      <c r="F16" s="54">
        <v>22681415</v>
      </c>
      <c r="G16" s="54">
        <v>18491061.140000004</v>
      </c>
      <c r="H16" s="53">
        <f t="shared" si="1"/>
        <v>81.52516560364512</v>
      </c>
      <c r="I16" s="54">
        <v>5572517</v>
      </c>
      <c r="J16" s="54">
        <v>4790948.470000001</v>
      </c>
      <c r="K16" s="53">
        <f t="shared" si="2"/>
        <v>85.97458688775647</v>
      </c>
      <c r="L16" s="54"/>
      <c r="M16" s="54"/>
      <c r="N16" s="54"/>
      <c r="O16" s="55">
        <v>8117297</v>
      </c>
      <c r="P16" s="55">
        <v>6367141.279999999</v>
      </c>
      <c r="Q16" s="53">
        <f>P16/O16*100</f>
        <v>78.43918092438898</v>
      </c>
      <c r="R16" s="56"/>
      <c r="S16" s="56"/>
      <c r="T16" s="54"/>
      <c r="U16" s="55">
        <v>4604416</v>
      </c>
      <c r="V16" s="55">
        <v>3993611.09</v>
      </c>
      <c r="W16" s="53">
        <f t="shared" si="3"/>
        <v>86.73436739860169</v>
      </c>
      <c r="X16" s="48">
        <v>2587781</v>
      </c>
      <c r="Y16" s="48">
        <v>1764686.8099999998</v>
      </c>
      <c r="Z16" s="57">
        <f t="shared" si="4"/>
        <v>68.19305072569895</v>
      </c>
    </row>
    <row r="17" spans="1:26" ht="26.25" thickBot="1">
      <c r="A17" s="58"/>
      <c r="B17" s="59" t="s">
        <v>22</v>
      </c>
      <c r="C17" s="60">
        <f>SUM(C11:C16)</f>
        <v>66208446</v>
      </c>
      <c r="D17" s="60">
        <f>SUM(D11:D16)</f>
        <v>56518004.17</v>
      </c>
      <c r="E17" s="61">
        <f t="shared" si="0"/>
        <v>85.36373768688061</v>
      </c>
      <c r="F17" s="62">
        <f>SUM(F11:F16)</f>
        <v>60956861</v>
      </c>
      <c r="G17" s="62">
        <f>SUM(G11:G16)</f>
        <v>46157328.99</v>
      </c>
      <c r="H17" s="61">
        <f t="shared" si="1"/>
        <v>75.72130229934248</v>
      </c>
      <c r="I17" s="62">
        <f>SUM(I11:I16)</f>
        <v>17435975</v>
      </c>
      <c r="J17" s="62">
        <f>SUM(J11:J16)</f>
        <v>13920187.090000002</v>
      </c>
      <c r="K17" s="61">
        <f t="shared" si="2"/>
        <v>79.83601198097612</v>
      </c>
      <c r="L17" s="62">
        <f>SUM(L11:L16)</f>
        <v>887524</v>
      </c>
      <c r="M17" s="62">
        <f>SUM(M11:M16)</f>
        <v>620020.7999999999</v>
      </c>
      <c r="N17" s="61">
        <f>M17/L17*100</f>
        <v>69.85960943028019</v>
      </c>
      <c r="O17" s="62">
        <f>SUM(O11:O16)</f>
        <v>20686171</v>
      </c>
      <c r="P17" s="62">
        <f>SUM(P11:P16)</f>
        <v>16007203.24</v>
      </c>
      <c r="Q17" s="61">
        <f>P17/O17*100</f>
        <v>77.381180113033</v>
      </c>
      <c r="R17" s="62">
        <f>SUM(R11:R16)</f>
        <v>0</v>
      </c>
      <c r="S17" s="62">
        <f>SUM(S11:S16)</f>
        <v>0</v>
      </c>
      <c r="T17" s="62">
        <f>SUM(T11:T16)</f>
        <v>0</v>
      </c>
      <c r="U17" s="62">
        <f>SUM(U11:U16)</f>
        <v>10858932</v>
      </c>
      <c r="V17" s="62">
        <f>SUM(V11:V16)</f>
        <v>7944682.98</v>
      </c>
      <c r="W17" s="61">
        <f t="shared" si="3"/>
        <v>73.1626552224473</v>
      </c>
      <c r="X17" s="62">
        <f>SUM(X11:X16)</f>
        <v>6216821</v>
      </c>
      <c r="Y17" s="62">
        <f>SUM(Y11:Y16)</f>
        <v>4264661.369999999</v>
      </c>
      <c r="Z17" s="63">
        <f t="shared" si="4"/>
        <v>68.59874797746308</v>
      </c>
    </row>
    <row r="18" spans="1:29" ht="25.5">
      <c r="A18" s="18"/>
      <c r="B18" s="64" t="s">
        <v>23</v>
      </c>
      <c r="C18" s="65">
        <v>1257821</v>
      </c>
      <c r="D18" s="66">
        <v>951405.24</v>
      </c>
      <c r="E18" s="67">
        <f t="shared" si="0"/>
        <v>75.63916010306713</v>
      </c>
      <c r="F18" s="68">
        <v>1257821</v>
      </c>
      <c r="G18" s="68">
        <v>925674.1000000001</v>
      </c>
      <c r="H18" s="67">
        <f t="shared" si="1"/>
        <v>73.59346838699625</v>
      </c>
      <c r="I18" s="69">
        <v>1136123</v>
      </c>
      <c r="J18" s="69">
        <v>848846.68</v>
      </c>
      <c r="K18" s="67">
        <f t="shared" si="2"/>
        <v>74.71432934638239</v>
      </c>
      <c r="L18" s="68"/>
      <c r="M18" s="68"/>
      <c r="N18" s="68"/>
      <c r="O18" s="68"/>
      <c r="P18" s="68"/>
      <c r="Q18" s="67"/>
      <c r="R18" s="70"/>
      <c r="S18" s="70"/>
      <c r="T18" s="68"/>
      <c r="U18" s="71">
        <v>120898</v>
      </c>
      <c r="V18" s="71">
        <v>76827.42</v>
      </c>
      <c r="W18" s="67"/>
      <c r="X18" s="70"/>
      <c r="Y18" s="70"/>
      <c r="Z18" s="72"/>
      <c r="AC18" s="3" t="s">
        <v>24</v>
      </c>
    </row>
    <row r="19" spans="1:26" ht="25.5">
      <c r="A19" s="18"/>
      <c r="B19" s="43" t="s">
        <v>25</v>
      </c>
      <c r="C19" s="73">
        <v>5611342</v>
      </c>
      <c r="D19" s="44">
        <v>5302677.970000001</v>
      </c>
      <c r="E19" s="45">
        <f t="shared" si="0"/>
        <v>94.49928323741452</v>
      </c>
      <c r="F19" s="46">
        <v>5877425</v>
      </c>
      <c r="G19" s="46">
        <v>4951922.580000001</v>
      </c>
      <c r="H19" s="45">
        <f t="shared" si="1"/>
        <v>84.25326703445813</v>
      </c>
      <c r="I19" s="69">
        <v>1871813</v>
      </c>
      <c r="J19" s="69">
        <v>1651860.8500000003</v>
      </c>
      <c r="K19" s="45">
        <f t="shared" si="2"/>
        <v>88.2492455175811</v>
      </c>
      <c r="L19" s="46"/>
      <c r="M19" s="46"/>
      <c r="N19" s="46"/>
      <c r="O19" s="47">
        <v>2908640</v>
      </c>
      <c r="P19" s="47">
        <v>2431866.83</v>
      </c>
      <c r="Q19" s="45">
        <f>P19/O19*100</f>
        <v>83.60838158039496</v>
      </c>
      <c r="R19" s="50"/>
      <c r="S19" s="50"/>
      <c r="T19" s="46"/>
      <c r="U19" s="71">
        <v>305167</v>
      </c>
      <c r="V19" s="71">
        <v>237381.99999999997</v>
      </c>
      <c r="W19" s="45">
        <f aca="true" t="shared" si="5" ref="W19:W25">V19/U19*100</f>
        <v>77.78757205071321</v>
      </c>
      <c r="X19" s="70">
        <v>725871</v>
      </c>
      <c r="Y19" s="70">
        <v>589217.4000000001</v>
      </c>
      <c r="Z19" s="49">
        <f aca="true" t="shared" si="6" ref="Z19:Z27">Y19/X19*100</f>
        <v>81.17384493939007</v>
      </c>
    </row>
    <row r="20" spans="1:26" ht="25.5">
      <c r="A20" s="18"/>
      <c r="B20" s="43" t="s">
        <v>26</v>
      </c>
      <c r="C20" s="73">
        <v>1580698</v>
      </c>
      <c r="D20" s="44">
        <v>1506635.43</v>
      </c>
      <c r="E20" s="45">
        <f t="shared" si="0"/>
        <v>95.31456546411775</v>
      </c>
      <c r="F20" s="46">
        <v>2076717</v>
      </c>
      <c r="G20" s="46">
        <v>1432611.1500000004</v>
      </c>
      <c r="H20" s="45">
        <f t="shared" si="1"/>
        <v>68.98441867620868</v>
      </c>
      <c r="I20" s="69">
        <v>1294842</v>
      </c>
      <c r="J20" s="69">
        <v>900850.75</v>
      </c>
      <c r="K20" s="45">
        <f t="shared" si="2"/>
        <v>69.57225283084732</v>
      </c>
      <c r="L20" s="46"/>
      <c r="M20" s="46"/>
      <c r="N20" s="46"/>
      <c r="O20" s="47"/>
      <c r="P20" s="47"/>
      <c r="Q20" s="45"/>
      <c r="R20" s="50"/>
      <c r="S20" s="50"/>
      <c r="T20" s="46"/>
      <c r="U20" s="71">
        <v>290900</v>
      </c>
      <c r="V20" s="71">
        <v>170313.09</v>
      </c>
      <c r="W20" s="45">
        <f t="shared" si="5"/>
        <v>58.546954279821236</v>
      </c>
      <c r="X20" s="47">
        <v>461175</v>
      </c>
      <c r="Y20" s="47">
        <v>331747.31</v>
      </c>
      <c r="Z20" s="49">
        <f t="shared" si="6"/>
        <v>71.93523282918632</v>
      </c>
    </row>
    <row r="21" spans="1:26" ht="25.5">
      <c r="A21" s="18"/>
      <c r="B21" s="43" t="s">
        <v>27</v>
      </c>
      <c r="C21" s="73">
        <v>2428573</v>
      </c>
      <c r="D21" s="44">
        <v>2182369.52</v>
      </c>
      <c r="E21" s="45">
        <f t="shared" si="0"/>
        <v>89.86221620680128</v>
      </c>
      <c r="F21" s="46">
        <v>2629933</v>
      </c>
      <c r="G21" s="46">
        <v>2086366.3799999997</v>
      </c>
      <c r="H21" s="45">
        <f t="shared" si="1"/>
        <v>79.331541145725</v>
      </c>
      <c r="I21" s="69">
        <v>1340053</v>
      </c>
      <c r="J21" s="69">
        <v>1034974.8099999999</v>
      </c>
      <c r="K21" s="45">
        <f t="shared" si="2"/>
        <v>77.23387134687955</v>
      </c>
      <c r="L21" s="46"/>
      <c r="M21" s="46"/>
      <c r="N21" s="46"/>
      <c r="O21" s="47"/>
      <c r="P21" s="47"/>
      <c r="Q21" s="45"/>
      <c r="R21" s="50"/>
      <c r="S21" s="50"/>
      <c r="T21" s="46"/>
      <c r="U21" s="71">
        <v>962787</v>
      </c>
      <c r="V21" s="71">
        <v>826325.0800000001</v>
      </c>
      <c r="W21" s="45">
        <f t="shared" si="5"/>
        <v>85.82636450222117</v>
      </c>
      <c r="X21" s="47">
        <v>302219</v>
      </c>
      <c r="Y21" s="47">
        <v>220466.49</v>
      </c>
      <c r="Z21" s="49">
        <f t="shared" si="6"/>
        <v>72.94924872360771</v>
      </c>
    </row>
    <row r="22" spans="1:26" ht="27.75" customHeight="1">
      <c r="A22" s="18"/>
      <c r="B22" s="43" t="s">
        <v>28</v>
      </c>
      <c r="C22" s="73">
        <v>3874751</v>
      </c>
      <c r="D22" s="44">
        <v>3633889.11</v>
      </c>
      <c r="E22" s="45">
        <f t="shared" si="0"/>
        <v>93.78380984997487</v>
      </c>
      <c r="F22" s="46">
        <v>4985089</v>
      </c>
      <c r="G22" s="46">
        <v>2279079.71</v>
      </c>
      <c r="H22" s="45">
        <f t="shared" si="1"/>
        <v>45.71793422344115</v>
      </c>
      <c r="I22" s="69">
        <v>1620407</v>
      </c>
      <c r="J22" s="69">
        <v>1090936.44</v>
      </c>
      <c r="K22" s="45">
        <f t="shared" si="2"/>
        <v>67.32484122816058</v>
      </c>
      <c r="L22" s="46"/>
      <c r="M22" s="46"/>
      <c r="N22" s="46"/>
      <c r="O22" s="47"/>
      <c r="P22" s="47"/>
      <c r="Q22" s="45"/>
      <c r="R22" s="50"/>
      <c r="S22" s="50"/>
      <c r="T22" s="46"/>
      <c r="U22" s="71">
        <v>2831547</v>
      </c>
      <c r="V22" s="71">
        <v>796242.0099999999</v>
      </c>
      <c r="W22" s="45">
        <f t="shared" si="5"/>
        <v>28.120388254194612</v>
      </c>
      <c r="X22" s="47">
        <v>451813</v>
      </c>
      <c r="Y22" s="47">
        <v>348849.76</v>
      </c>
      <c r="Z22" s="49">
        <f t="shared" si="6"/>
        <v>77.21109397029302</v>
      </c>
    </row>
    <row r="23" spans="1:30" ht="26.25" thickBot="1">
      <c r="A23" s="18"/>
      <c r="B23" s="43" t="s">
        <v>29</v>
      </c>
      <c r="C23" s="73">
        <v>1668301</v>
      </c>
      <c r="D23" s="44">
        <v>1130013.98</v>
      </c>
      <c r="E23" s="45">
        <f t="shared" si="0"/>
        <v>67.73441842928824</v>
      </c>
      <c r="F23" s="46">
        <v>1598308</v>
      </c>
      <c r="G23" s="46">
        <v>1165003.17</v>
      </c>
      <c r="H23" s="45">
        <f t="shared" si="1"/>
        <v>72.88977906636266</v>
      </c>
      <c r="I23" s="69">
        <v>945594</v>
      </c>
      <c r="J23" s="69">
        <v>733239.31</v>
      </c>
      <c r="K23" s="45">
        <f t="shared" si="2"/>
        <v>77.54272023722656</v>
      </c>
      <c r="L23" s="46"/>
      <c r="M23" s="46"/>
      <c r="N23" s="46"/>
      <c r="O23" s="47"/>
      <c r="P23" s="47"/>
      <c r="Q23" s="45"/>
      <c r="R23" s="50"/>
      <c r="S23" s="50"/>
      <c r="T23" s="46"/>
      <c r="U23" s="71">
        <v>184379</v>
      </c>
      <c r="V23" s="71">
        <v>138329.77000000002</v>
      </c>
      <c r="W23" s="45">
        <f t="shared" si="5"/>
        <v>75.02468827794924</v>
      </c>
      <c r="X23" s="47">
        <v>396735</v>
      </c>
      <c r="Y23" s="47">
        <v>265842.17</v>
      </c>
      <c r="Z23" s="49">
        <f t="shared" si="6"/>
        <v>67.00749114648316</v>
      </c>
      <c r="AD23" s="74"/>
    </row>
    <row r="24" spans="1:26" ht="37.5" customHeight="1" thickBot="1">
      <c r="A24" s="18"/>
      <c r="B24" s="75" t="s">
        <v>30</v>
      </c>
      <c r="C24" s="76">
        <f>SUM(C18:C23)</f>
        <v>16421486</v>
      </c>
      <c r="D24" s="76">
        <f>SUM(D18:D23)</f>
        <v>14706991.25</v>
      </c>
      <c r="E24" s="61">
        <f t="shared" si="0"/>
        <v>89.55944212356908</v>
      </c>
      <c r="F24" s="76">
        <f>SUM(F18:F23)</f>
        <v>18425293</v>
      </c>
      <c r="G24" s="76">
        <f>SUM(G18:G23)</f>
        <v>12840657.090000002</v>
      </c>
      <c r="H24" s="61">
        <f t="shared" si="1"/>
        <v>69.6903820742498</v>
      </c>
      <c r="I24" s="62">
        <f>SUM(I18:I23)</f>
        <v>8208832</v>
      </c>
      <c r="J24" s="62">
        <f>SUM(J18:J23)</f>
        <v>6260708.84</v>
      </c>
      <c r="K24" s="61">
        <f t="shared" si="2"/>
        <v>76.26796162962039</v>
      </c>
      <c r="L24" s="62">
        <f>SUM(L18:L23)</f>
        <v>0</v>
      </c>
      <c r="M24" s="62">
        <f>SUM(M18:M23)</f>
        <v>0</v>
      </c>
      <c r="N24" s="62">
        <f>SUM(N18:N23)</f>
        <v>0</v>
      </c>
      <c r="O24" s="62">
        <f>SUM(O18:O23)</f>
        <v>2908640</v>
      </c>
      <c r="P24" s="62">
        <f>SUM(P18:P23)</f>
        <v>2431866.83</v>
      </c>
      <c r="Q24" s="61">
        <f>P24/O24*100</f>
        <v>83.60838158039496</v>
      </c>
      <c r="R24" s="62"/>
      <c r="S24" s="62"/>
      <c r="T24" s="62"/>
      <c r="U24" s="62">
        <f>SUM(U18:U23)</f>
        <v>4695678</v>
      </c>
      <c r="V24" s="62">
        <f>SUM(V18:V23)</f>
        <v>2245419.37</v>
      </c>
      <c r="W24" s="61">
        <f t="shared" si="5"/>
        <v>47.818853209270316</v>
      </c>
      <c r="X24" s="62">
        <f>SUM(X18:X23)</f>
        <v>2337813</v>
      </c>
      <c r="Y24" s="62">
        <f>SUM(Y18:Y23)</f>
        <v>1756123.1300000001</v>
      </c>
      <c r="Z24" s="63">
        <f t="shared" si="6"/>
        <v>75.11820363733113</v>
      </c>
    </row>
    <row r="25" spans="1:26" ht="22.5" customHeight="1" thickBot="1">
      <c r="A25" s="18"/>
      <c r="B25" s="77" t="s">
        <v>31</v>
      </c>
      <c r="C25" s="76">
        <f>C10+C17+C24</f>
        <v>130779872</v>
      </c>
      <c r="D25" s="76">
        <f>D10+D17+D24</f>
        <v>114001114.74000001</v>
      </c>
      <c r="E25" s="61">
        <f t="shared" si="0"/>
        <v>87.17022963594889</v>
      </c>
      <c r="F25" s="62">
        <f>F10+F17+F24</f>
        <v>125257364</v>
      </c>
      <c r="G25" s="62">
        <f>G10+G17+G24</f>
        <v>95026888.66</v>
      </c>
      <c r="H25" s="61">
        <f t="shared" si="1"/>
        <v>75.86531092894467</v>
      </c>
      <c r="I25" s="62">
        <f>I10+I17+I24</f>
        <v>33851452</v>
      </c>
      <c r="J25" s="62">
        <f>J10+J17+J24</f>
        <v>25162122.05</v>
      </c>
      <c r="K25" s="61">
        <f t="shared" si="2"/>
        <v>74.3309978254404</v>
      </c>
      <c r="L25" s="62">
        <f>L10+L17+L24</f>
        <v>887524</v>
      </c>
      <c r="M25" s="62">
        <f>M10+M17+M24</f>
        <v>620020.7999999999</v>
      </c>
      <c r="N25" s="61">
        <f>N10+N17+N24</f>
        <v>69.85960943028019</v>
      </c>
      <c r="O25" s="62">
        <f>O10+O17+O24</f>
        <v>41044214</v>
      </c>
      <c r="P25" s="62">
        <f>P10+P17+P24</f>
        <v>32352971.560000002</v>
      </c>
      <c r="Q25" s="61">
        <f>P25/O25*100</f>
        <v>78.82468296262172</v>
      </c>
      <c r="R25" s="62"/>
      <c r="S25" s="62"/>
      <c r="T25" s="62"/>
      <c r="U25" s="62">
        <f>U10+U17+U24</f>
        <v>31885356</v>
      </c>
      <c r="V25" s="62">
        <f>V10+V17+V24</f>
        <v>24397934.11</v>
      </c>
      <c r="W25" s="61">
        <f t="shared" si="5"/>
        <v>76.51767824075729</v>
      </c>
      <c r="X25" s="62">
        <f>X10+X17+X24</f>
        <v>8554634</v>
      </c>
      <c r="Y25" s="62">
        <f>Y10+Y17+Y24</f>
        <v>6020784.499999999</v>
      </c>
      <c r="Z25" s="63">
        <f t="shared" si="6"/>
        <v>70.38038681725016</v>
      </c>
    </row>
    <row r="26" spans="1:26" ht="28.5" customHeight="1" thickBot="1">
      <c r="A26" s="58"/>
      <c r="B26" s="78" t="s">
        <v>32</v>
      </c>
      <c r="C26" s="79">
        <v>302632854</v>
      </c>
      <c r="D26" s="80">
        <v>275074979.13</v>
      </c>
      <c r="E26" s="81">
        <f t="shared" si="0"/>
        <v>90.89395797390854</v>
      </c>
      <c r="F26" s="82">
        <v>301352221.22</v>
      </c>
      <c r="G26" s="82">
        <v>237187289.30999982</v>
      </c>
      <c r="H26" s="81">
        <f t="shared" si="1"/>
        <v>78.70766253182614</v>
      </c>
      <c r="I26" s="83">
        <v>5259504</v>
      </c>
      <c r="J26" s="83">
        <v>3900101.0599999996</v>
      </c>
      <c r="K26" s="81">
        <f t="shared" si="2"/>
        <v>74.1534003966914</v>
      </c>
      <c r="L26" s="84"/>
      <c r="M26" s="84"/>
      <c r="N26" s="81"/>
      <c r="O26" s="82">
        <v>184782454</v>
      </c>
      <c r="P26" s="83">
        <v>141488581.47999993</v>
      </c>
      <c r="Q26" s="81">
        <f>P26/O26*100</f>
        <v>76.57035525678208</v>
      </c>
      <c r="R26" s="82">
        <v>29395784.22</v>
      </c>
      <c r="S26" s="83">
        <v>24581944.159999996</v>
      </c>
      <c r="T26" s="81">
        <f>S26/R26*100</f>
        <v>83.62404614221923</v>
      </c>
      <c r="U26" s="84"/>
      <c r="V26" s="85"/>
      <c r="W26" s="67"/>
      <c r="X26" s="84">
        <v>10435339</v>
      </c>
      <c r="Y26" s="85">
        <v>8196007.670000003</v>
      </c>
      <c r="Z26" s="86">
        <f t="shared" si="6"/>
        <v>78.54088563869371</v>
      </c>
    </row>
    <row r="27" spans="1:26" ht="24.75" customHeight="1" thickBot="1">
      <c r="A27" s="35"/>
      <c r="B27" s="87" t="s">
        <v>33</v>
      </c>
      <c r="C27" s="88">
        <f>C25+C26</f>
        <v>433412726</v>
      </c>
      <c r="D27" s="88">
        <f>D25+D26</f>
        <v>389076093.87</v>
      </c>
      <c r="E27" s="89">
        <f t="shared" si="0"/>
        <v>89.77034372313287</v>
      </c>
      <c r="F27" s="88">
        <f>F25+F26</f>
        <v>426609585.22</v>
      </c>
      <c r="G27" s="88">
        <f>G25+G26</f>
        <v>332214177.9699998</v>
      </c>
      <c r="H27" s="89">
        <f t="shared" si="1"/>
        <v>77.87311618858233</v>
      </c>
      <c r="I27" s="90">
        <f>I25+I26</f>
        <v>39110956</v>
      </c>
      <c r="J27" s="90">
        <f>J25+J26</f>
        <v>29062223.11</v>
      </c>
      <c r="K27" s="89">
        <f t="shared" si="2"/>
        <v>74.30711514696803</v>
      </c>
      <c r="L27" s="90">
        <f>L25+L26</f>
        <v>887524</v>
      </c>
      <c r="M27" s="90">
        <f>M25+M26</f>
        <v>620020.7999999999</v>
      </c>
      <c r="N27" s="89">
        <f>N25+N26</f>
        <v>69.85960943028019</v>
      </c>
      <c r="O27" s="90">
        <f>O25+O26</f>
        <v>225826668</v>
      </c>
      <c r="P27" s="90">
        <f>P25+P26</f>
        <v>173841553.03999993</v>
      </c>
      <c r="Q27" s="89">
        <f>P27/O27*100</f>
        <v>76.98008148444183</v>
      </c>
      <c r="R27" s="90">
        <f>R25+R26</f>
        <v>29395784.22</v>
      </c>
      <c r="S27" s="90">
        <f>S25+S26</f>
        <v>24581944.159999996</v>
      </c>
      <c r="T27" s="89">
        <f>S27/R27*100</f>
        <v>83.62404614221923</v>
      </c>
      <c r="U27" s="90">
        <f>U25+U26</f>
        <v>31885356</v>
      </c>
      <c r="V27" s="90">
        <f>V25+V26</f>
        <v>24397934.11</v>
      </c>
      <c r="W27" s="89">
        <f>V27/U27*100</f>
        <v>76.51767824075729</v>
      </c>
      <c r="X27" s="90">
        <f>X25+X26</f>
        <v>18989973</v>
      </c>
      <c r="Y27" s="90">
        <f>Y25+Y26</f>
        <v>14216792.170000002</v>
      </c>
      <c r="Z27" s="91">
        <f t="shared" si="6"/>
        <v>74.86473082399854</v>
      </c>
    </row>
  </sheetData>
  <sheetProtection/>
  <mergeCells count="11"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  <mergeCell ref="U8:W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2020-08-10T11:36:52Z</dcterms:created>
  <dcterms:modified xsi:type="dcterms:W3CDTF">2020-08-10T11:38:50Z</dcterms:modified>
  <cp:category/>
  <cp:version/>
  <cp:contentType/>
  <cp:contentStatus/>
</cp:coreProperties>
</file>