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<sst xmlns="http://schemas.openxmlformats.org/spreadsheetml/2006/main" count="54" uniqueCount="34">
  <si>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31.08.2020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</si>
  <si>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</si>
  <si>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</si>
  <si>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</si>
  <si>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</si>
  <si>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</si>
  <si>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</si>
  <si>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</si>
  <si>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</si>
  <si>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</si>
  <si>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</si>
  <si>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січень-серпень</t>
  </si>
  <si>
    <t>надійшло за січень-серпень</t>
  </si>
  <si>
    <t>%</t>
  </si>
  <si>
    <t xml:space="preserve">касові видатки за січень-серпень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</si>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</sst>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31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24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24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1" fontId="21" fillId="24" borderId="18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" fontId="22" fillId="24" borderId="18" xfId="0" applyNumberFormat="1" applyFont="1" applyFill="1" applyBorder="1" applyAlignment="1">
      <alignment horizontal="center" vertical="center"/>
    </xf>
    <xf numFmtId="172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73" fontId="24" fillId="24" borderId="18" xfId="66" applyNumberFormat="1" applyFont="1" applyFill="1" applyBorder="1" applyAlignment="1">
      <alignment vertical="center" wrapText="1"/>
      <protection/>
    </xf>
    <xf numFmtId="172" fontId="23" fillId="0" borderId="19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" fontId="22" fillId="24" borderId="20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24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" fontId="21" fillId="24" borderId="23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24" borderId="23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1" fontId="22" fillId="24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3" fillId="24" borderId="25" xfId="0" applyNumberFormat="1" applyFont="1" applyFill="1" applyBorder="1" applyAlignment="1">
      <alignment horizontal="center" vertical="center"/>
    </xf>
    <xf numFmtId="173" fontId="26" fillId="0" borderId="18" xfId="81" applyNumberFormat="1" applyFont="1" applyFill="1" applyBorder="1" applyAlignment="1">
      <alignment horizontal="center" vertical="center" wrapText="1"/>
      <protection/>
    </xf>
    <xf numFmtId="1" fontId="23" fillId="0" borderId="25" xfId="0" applyNumberFormat="1" applyFont="1" applyFill="1" applyBorder="1" applyAlignment="1">
      <alignment horizontal="center" vertical="center" wrapText="1"/>
    </xf>
    <xf numFmtId="173" fontId="26" fillId="0" borderId="18" xfId="80" applyNumberFormat="1" applyFont="1" applyBorder="1" applyAlignment="1">
      <alignment vertical="center" wrapText="1"/>
      <protection/>
    </xf>
    <xf numFmtId="172" fontId="23" fillId="0" borderId="2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24" borderId="27" xfId="0" applyNumberFormat="1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" fontId="28" fillId="24" borderId="23" xfId="0" applyNumberFormat="1" applyFont="1" applyFill="1" applyBorder="1" applyAlignment="1">
      <alignment horizontal="center" vertical="center"/>
    </xf>
    <xf numFmtId="172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172" fontId="29" fillId="0" borderId="2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E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2" sqref="P32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44074</v>
      </c>
      <c r="C2" s="6"/>
      <c r="D2" s="7"/>
    </row>
    <row r="5" spans="2:26" ht="20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13.5" thickBot="1"/>
    <row r="7" spans="1:26" ht="13.5" customHeight="1" thickBot="1">
      <c r="A7" s="8"/>
      <c r="B7" s="9"/>
      <c r="C7" s="94" t="s">
        <v>1</v>
      </c>
      <c r="D7" s="95"/>
      <c r="E7" s="96"/>
      <c r="F7" s="99" t="s">
        <v>2</v>
      </c>
      <c r="G7" s="100"/>
      <c r="H7" s="101"/>
      <c r="I7" s="105" t="s">
        <v>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</row>
    <row r="8" spans="1:26" ht="27.75" customHeight="1" thickBot="1">
      <c r="A8" s="10"/>
      <c r="B8" s="108" t="s">
        <v>4</v>
      </c>
      <c r="C8" s="97"/>
      <c r="D8" s="97"/>
      <c r="E8" s="98"/>
      <c r="F8" s="102"/>
      <c r="G8" s="103"/>
      <c r="H8" s="104"/>
      <c r="I8" s="105" t="s">
        <v>5</v>
      </c>
      <c r="J8" s="106"/>
      <c r="K8" s="107"/>
      <c r="L8" s="105" t="s">
        <v>6</v>
      </c>
      <c r="M8" s="106"/>
      <c r="N8" s="107"/>
      <c r="O8" s="110" t="s">
        <v>7</v>
      </c>
      <c r="P8" s="90"/>
      <c r="Q8" s="90"/>
      <c r="R8" s="90" t="s">
        <v>8</v>
      </c>
      <c r="S8" s="90"/>
      <c r="T8" s="90"/>
      <c r="U8" s="111" t="s">
        <v>9</v>
      </c>
      <c r="V8" s="90"/>
      <c r="W8" s="90"/>
      <c r="X8" s="90" t="s">
        <v>10</v>
      </c>
      <c r="Y8" s="90"/>
      <c r="Z8" s="91"/>
    </row>
    <row r="9" spans="1:26" ht="87.75" customHeight="1">
      <c r="A9" s="10"/>
      <c r="B9" s="109"/>
      <c r="C9" s="11" t="s">
        <v>11</v>
      </c>
      <c r="D9" s="12" t="s">
        <v>12</v>
      </c>
      <c r="E9" s="13" t="s">
        <v>13</v>
      </c>
      <c r="F9" s="11" t="s">
        <v>11</v>
      </c>
      <c r="G9" s="12" t="s">
        <v>14</v>
      </c>
      <c r="H9" s="14" t="s">
        <v>13</v>
      </c>
      <c r="I9" s="11" t="s">
        <v>11</v>
      </c>
      <c r="J9" s="13" t="s">
        <v>14</v>
      </c>
      <c r="K9" s="15" t="s">
        <v>13</v>
      </c>
      <c r="L9" s="11" t="s">
        <v>11</v>
      </c>
      <c r="M9" s="13" t="s">
        <v>14</v>
      </c>
      <c r="N9" s="15" t="s">
        <v>13</v>
      </c>
      <c r="O9" s="11" t="s">
        <v>11</v>
      </c>
      <c r="P9" s="13" t="s">
        <v>14</v>
      </c>
      <c r="Q9" s="15" t="s">
        <v>13</v>
      </c>
      <c r="R9" s="11" t="s">
        <v>11</v>
      </c>
      <c r="S9" s="13" t="s">
        <v>14</v>
      </c>
      <c r="T9" s="15" t="s">
        <v>13</v>
      </c>
      <c r="U9" s="11" t="s">
        <v>11</v>
      </c>
      <c r="V9" s="13" t="s">
        <v>14</v>
      </c>
      <c r="W9" s="15" t="s">
        <v>13</v>
      </c>
      <c r="X9" s="11" t="s">
        <v>11</v>
      </c>
      <c r="Y9" s="13" t="s">
        <v>14</v>
      </c>
      <c r="Z9" s="16" t="s">
        <v>13</v>
      </c>
    </row>
    <row r="10" spans="1:26" ht="42.75" customHeight="1" thickBot="1">
      <c r="A10" s="17"/>
      <c r="B10" s="18" t="s">
        <v>15</v>
      </c>
      <c r="C10" s="19">
        <v>46269940</v>
      </c>
      <c r="D10" s="20">
        <v>48275580.78</v>
      </c>
      <c r="E10" s="21">
        <f aca="true" t="shared" si="0" ref="E10:E27">D10/C10*100</f>
        <v>104.33465178472244</v>
      </c>
      <c r="F10" s="22">
        <v>43995210</v>
      </c>
      <c r="G10" s="23">
        <v>40682317.54999999</v>
      </c>
      <c r="H10" s="21">
        <f aca="true" t="shared" si="1" ref="H10:H27">G10/F10*100</f>
        <v>92.46987922094245</v>
      </c>
      <c r="I10" s="22">
        <v>6290645</v>
      </c>
      <c r="J10" s="22">
        <v>5593453.410000001</v>
      </c>
      <c r="K10" s="21">
        <f aca="true" t="shared" si="2" ref="K10:K27">J10/I10*100</f>
        <v>88.9170094640534</v>
      </c>
      <c r="L10" s="22"/>
      <c r="M10" s="22"/>
      <c r="N10" s="22"/>
      <c r="O10" s="24">
        <v>17449403</v>
      </c>
      <c r="P10" s="24">
        <v>15648457.84</v>
      </c>
      <c r="Q10" s="21">
        <f>P10/O10*100</f>
        <v>89.67904426300429</v>
      </c>
      <c r="R10" s="25"/>
      <c r="S10" s="25"/>
      <c r="T10" s="22"/>
      <c r="U10" s="24">
        <v>16230746</v>
      </c>
      <c r="V10" s="24">
        <v>15984937.389999999</v>
      </c>
      <c r="W10" s="21">
        <f aca="true" t="shared" si="3" ref="W10:W25">V10/U10*100</f>
        <v>98.4855372020485</v>
      </c>
      <c r="X10" s="24"/>
      <c r="Y10" s="24"/>
      <c r="Z10" s="26"/>
    </row>
    <row r="11" spans="1:26" ht="38.25" customHeight="1">
      <c r="A11" s="10"/>
      <c r="B11" s="27" t="s">
        <v>16</v>
      </c>
      <c r="C11" s="28">
        <v>8200783</v>
      </c>
      <c r="D11" s="29">
        <v>8193275.3</v>
      </c>
      <c r="E11" s="30">
        <f t="shared" si="0"/>
        <v>99.90845142469932</v>
      </c>
      <c r="F11" s="31">
        <v>8375001</v>
      </c>
      <c r="G11" s="32">
        <v>7157911.169999999</v>
      </c>
      <c r="H11" s="30">
        <f t="shared" si="1"/>
        <v>85.4675858546166</v>
      </c>
      <c r="I11" s="31">
        <v>2213964</v>
      </c>
      <c r="J11" s="31">
        <v>1975435.93</v>
      </c>
      <c r="K11" s="30">
        <f t="shared" si="2"/>
        <v>89.22619925165901</v>
      </c>
      <c r="L11" s="33"/>
      <c r="M11" s="31"/>
      <c r="N11" s="31"/>
      <c r="O11" s="33">
        <v>2986058</v>
      </c>
      <c r="P11" s="33">
        <v>2567396.75</v>
      </c>
      <c r="Q11" s="30">
        <f>P11/O11*100</f>
        <v>85.9794669092161</v>
      </c>
      <c r="R11" s="31"/>
      <c r="S11" s="31"/>
      <c r="T11" s="31"/>
      <c r="U11" s="33">
        <v>1124925</v>
      </c>
      <c r="V11" s="33">
        <v>849600.62</v>
      </c>
      <c r="W11" s="30">
        <f t="shared" si="3"/>
        <v>75.52509011711892</v>
      </c>
      <c r="X11" s="34">
        <v>1098371</v>
      </c>
      <c r="Y11" s="34">
        <v>871333.37</v>
      </c>
      <c r="Z11" s="35">
        <f aca="true" t="shared" si="4" ref="Z11:Z17">Y11/X11*100</f>
        <v>79.3296044779041</v>
      </c>
    </row>
    <row r="12" spans="1:26" ht="25.5">
      <c r="A12" s="10"/>
      <c r="B12" s="27" t="s">
        <v>17</v>
      </c>
      <c r="C12" s="28">
        <v>8132382</v>
      </c>
      <c r="D12" s="29">
        <v>6805024.91</v>
      </c>
      <c r="E12" s="30">
        <f t="shared" si="0"/>
        <v>83.67812665465051</v>
      </c>
      <c r="F12" s="31">
        <v>7983814</v>
      </c>
      <c r="G12" s="32">
        <v>6517691.469999999</v>
      </c>
      <c r="H12" s="30">
        <f t="shared" si="1"/>
        <v>81.63631404739637</v>
      </c>
      <c r="I12" s="31">
        <v>3238344</v>
      </c>
      <c r="J12" s="31">
        <v>2840142.99</v>
      </c>
      <c r="K12" s="30">
        <f t="shared" si="2"/>
        <v>87.70356052352685</v>
      </c>
      <c r="L12" s="36"/>
      <c r="M12" s="36"/>
      <c r="N12" s="31"/>
      <c r="O12" s="33">
        <v>2788759</v>
      </c>
      <c r="P12" s="33">
        <v>2399477.7399999998</v>
      </c>
      <c r="Q12" s="30">
        <f>P12/O12*100</f>
        <v>86.04105768910114</v>
      </c>
      <c r="R12" s="36"/>
      <c r="S12" s="36"/>
      <c r="T12" s="31"/>
      <c r="U12" s="33">
        <v>870144</v>
      </c>
      <c r="V12" s="33">
        <v>411623.31000000006</v>
      </c>
      <c r="W12" s="30">
        <f t="shared" si="3"/>
        <v>47.30519431266549</v>
      </c>
      <c r="X12" s="34">
        <v>730089</v>
      </c>
      <c r="Y12" s="34">
        <v>550327.43</v>
      </c>
      <c r="Z12" s="35">
        <f t="shared" si="4"/>
        <v>75.37812924177739</v>
      </c>
    </row>
    <row r="13" spans="1:26" ht="25.5">
      <c r="A13" s="10"/>
      <c r="B13" s="27" t="s">
        <v>18</v>
      </c>
      <c r="C13" s="28">
        <v>12615965</v>
      </c>
      <c r="D13" s="29">
        <v>12112715.280000001</v>
      </c>
      <c r="E13" s="30">
        <f t="shared" si="0"/>
        <v>96.01100890815727</v>
      </c>
      <c r="F13" s="31">
        <v>12981165</v>
      </c>
      <c r="G13" s="32">
        <v>10048416.85</v>
      </c>
      <c r="H13" s="30">
        <f t="shared" si="1"/>
        <v>77.40766602997496</v>
      </c>
      <c r="I13" s="31">
        <v>3698285</v>
      </c>
      <c r="J13" s="31">
        <v>2877355.2499999995</v>
      </c>
      <c r="K13" s="30">
        <f t="shared" si="2"/>
        <v>77.80242058143165</v>
      </c>
      <c r="L13" s="36">
        <v>887524</v>
      </c>
      <c r="M13" s="36">
        <v>642637.2999999999</v>
      </c>
      <c r="N13" s="30">
        <f>M13/L13*100</f>
        <v>72.4078785475097</v>
      </c>
      <c r="O13" s="33">
        <v>4766360</v>
      </c>
      <c r="P13" s="33">
        <v>3729459.6400000006</v>
      </c>
      <c r="Q13" s="30">
        <f>P13/O13*100</f>
        <v>78.24544600072174</v>
      </c>
      <c r="R13" s="36"/>
      <c r="S13" s="36"/>
      <c r="T13" s="31"/>
      <c r="U13" s="33">
        <v>2243967</v>
      </c>
      <c r="V13" s="33">
        <v>1718448.9900000002</v>
      </c>
      <c r="W13" s="30">
        <f t="shared" si="3"/>
        <v>76.58084945099462</v>
      </c>
      <c r="X13" s="34">
        <v>1077414</v>
      </c>
      <c r="Y13" s="34">
        <v>818883.67</v>
      </c>
      <c r="Z13" s="35">
        <f t="shared" si="4"/>
        <v>76.00455071124007</v>
      </c>
    </row>
    <row r="14" spans="1:26" ht="25.5">
      <c r="A14" s="10"/>
      <c r="B14" s="27" t="s">
        <v>19</v>
      </c>
      <c r="C14" s="28">
        <v>3953969</v>
      </c>
      <c r="D14" s="29">
        <v>3425069.79</v>
      </c>
      <c r="E14" s="30">
        <f t="shared" si="0"/>
        <v>86.62358733717943</v>
      </c>
      <c r="F14" s="31">
        <v>3930380</v>
      </c>
      <c r="G14" s="32">
        <v>3385035.08</v>
      </c>
      <c r="H14" s="30">
        <f t="shared" si="1"/>
        <v>86.12488054590142</v>
      </c>
      <c r="I14" s="31">
        <v>955179</v>
      </c>
      <c r="J14" s="31">
        <v>856193.9800000001</v>
      </c>
      <c r="K14" s="30">
        <f t="shared" si="2"/>
        <v>89.63701882055616</v>
      </c>
      <c r="L14" s="31"/>
      <c r="M14" s="31"/>
      <c r="N14" s="31"/>
      <c r="O14" s="33">
        <v>2127697</v>
      </c>
      <c r="P14" s="33">
        <v>1848319.3599999999</v>
      </c>
      <c r="Q14" s="30">
        <f>P14/O14*100</f>
        <v>86.86948188581363</v>
      </c>
      <c r="R14" s="36"/>
      <c r="S14" s="36"/>
      <c r="T14" s="31"/>
      <c r="U14" s="33">
        <v>105061</v>
      </c>
      <c r="V14" s="33">
        <v>59006.47</v>
      </c>
      <c r="W14" s="30">
        <f t="shared" si="3"/>
        <v>56.16400948020674</v>
      </c>
      <c r="X14" s="34">
        <v>353443</v>
      </c>
      <c r="Y14" s="34">
        <v>238515.27</v>
      </c>
      <c r="Z14" s="35">
        <f t="shared" si="4"/>
        <v>67.48337638600849</v>
      </c>
    </row>
    <row r="15" spans="1:26" ht="25.5">
      <c r="A15" s="10"/>
      <c r="B15" s="27" t="s">
        <v>20</v>
      </c>
      <c r="C15" s="28">
        <v>4125286</v>
      </c>
      <c r="D15" s="29">
        <v>4446630.45</v>
      </c>
      <c r="E15" s="30">
        <f t="shared" si="0"/>
        <v>107.78962840394581</v>
      </c>
      <c r="F15" s="31">
        <v>4600286</v>
      </c>
      <c r="G15" s="32">
        <v>3640572.4599999995</v>
      </c>
      <c r="H15" s="30">
        <f t="shared" si="1"/>
        <v>79.13795924862062</v>
      </c>
      <c r="I15" s="31">
        <v>1735686</v>
      </c>
      <c r="J15" s="31">
        <v>1593986.88</v>
      </c>
      <c r="K15" s="30">
        <f t="shared" si="2"/>
        <v>91.83613165054048</v>
      </c>
      <c r="L15" s="31"/>
      <c r="M15" s="31"/>
      <c r="N15" s="31"/>
      <c r="O15" s="33"/>
      <c r="P15" s="33"/>
      <c r="Q15" s="30"/>
      <c r="R15" s="36"/>
      <c r="S15" s="36"/>
      <c r="T15" s="31"/>
      <c r="U15" s="33">
        <v>1705619</v>
      </c>
      <c r="V15" s="33">
        <v>1251348.7799999998</v>
      </c>
      <c r="W15" s="30">
        <f t="shared" si="3"/>
        <v>73.36625471456402</v>
      </c>
      <c r="X15" s="34">
        <v>369723</v>
      </c>
      <c r="Y15" s="34">
        <v>240935.86000000002</v>
      </c>
      <c r="Z15" s="35">
        <f t="shared" si="4"/>
        <v>65.16658687720268</v>
      </c>
    </row>
    <row r="16" spans="1:26" ht="26.25" thickBot="1">
      <c r="A16" s="17"/>
      <c r="B16" s="37" t="s">
        <v>21</v>
      </c>
      <c r="C16" s="38">
        <v>28480061</v>
      </c>
      <c r="D16" s="39">
        <v>28593022.49</v>
      </c>
      <c r="E16" s="40">
        <f t="shared" si="0"/>
        <v>100.39663359569349</v>
      </c>
      <c r="F16" s="41">
        <v>22681415</v>
      </c>
      <c r="G16" s="42">
        <v>19144157.48</v>
      </c>
      <c r="H16" s="40">
        <f t="shared" si="1"/>
        <v>84.4045994484912</v>
      </c>
      <c r="I16" s="41">
        <v>5572517</v>
      </c>
      <c r="J16" s="41">
        <v>4989593.94</v>
      </c>
      <c r="K16" s="40">
        <f t="shared" si="2"/>
        <v>89.53932199758206</v>
      </c>
      <c r="L16" s="41"/>
      <c r="M16" s="41"/>
      <c r="N16" s="41"/>
      <c r="O16" s="43">
        <v>8117297</v>
      </c>
      <c r="P16" s="43">
        <v>6577287.89</v>
      </c>
      <c r="Q16" s="40">
        <f>P16/O16*100</f>
        <v>81.02805515185658</v>
      </c>
      <c r="R16" s="44"/>
      <c r="S16" s="44"/>
      <c r="T16" s="41"/>
      <c r="U16" s="43">
        <v>4604416</v>
      </c>
      <c r="V16" s="43">
        <v>4069828.42</v>
      </c>
      <c r="W16" s="40">
        <f t="shared" si="3"/>
        <v>88.38967677985656</v>
      </c>
      <c r="X16" s="34">
        <v>2587781</v>
      </c>
      <c r="Y16" s="34">
        <v>1862773.74</v>
      </c>
      <c r="Z16" s="45">
        <f t="shared" si="4"/>
        <v>71.98343832032154</v>
      </c>
    </row>
    <row r="17" spans="1:26" ht="26.25" thickBot="1">
      <c r="A17" s="46"/>
      <c r="B17" s="47" t="s">
        <v>22</v>
      </c>
      <c r="C17" s="48">
        <f>SUM(C11:C16)</f>
        <v>65508446</v>
      </c>
      <c r="D17" s="49">
        <f>SUM(D11:D16)</f>
        <v>63575738.22</v>
      </c>
      <c r="E17" s="50">
        <f t="shared" si="0"/>
        <v>97.04968153266832</v>
      </c>
      <c r="F17" s="51">
        <f>SUM(F11:F16)</f>
        <v>60552061</v>
      </c>
      <c r="G17" s="52">
        <f>SUM(G11:G16)</f>
        <v>49893784.50999999</v>
      </c>
      <c r="H17" s="50">
        <f t="shared" si="1"/>
        <v>82.3981606670663</v>
      </c>
      <c r="I17" s="51">
        <f>SUM(I11:I16)</f>
        <v>17413975</v>
      </c>
      <c r="J17" s="51">
        <f>SUM(J11:J16)</f>
        <v>15132708.970000003</v>
      </c>
      <c r="K17" s="50">
        <f t="shared" si="2"/>
        <v>86.89979726053359</v>
      </c>
      <c r="L17" s="51">
        <f>SUM(L11:L16)</f>
        <v>887524</v>
      </c>
      <c r="M17" s="51">
        <f>SUM(M11:M16)</f>
        <v>642637.2999999999</v>
      </c>
      <c r="N17" s="50">
        <f>M17/L17*100</f>
        <v>72.4078785475097</v>
      </c>
      <c r="O17" s="51">
        <f>SUM(O11:O16)</f>
        <v>20786171</v>
      </c>
      <c r="P17" s="51">
        <f>SUM(P11:P16)</f>
        <v>17121941.38</v>
      </c>
      <c r="Q17" s="50">
        <f>P17/O17*100</f>
        <v>82.37179122600308</v>
      </c>
      <c r="R17" s="51">
        <f>SUM(R11:R16)</f>
        <v>0</v>
      </c>
      <c r="S17" s="51">
        <f>SUM(S11:S16)</f>
        <v>0</v>
      </c>
      <c r="T17" s="51">
        <f>SUM(T11:T16)</f>
        <v>0</v>
      </c>
      <c r="U17" s="51">
        <f>SUM(U11:U16)</f>
        <v>10654132</v>
      </c>
      <c r="V17" s="51">
        <f>SUM(V11:V16)</f>
        <v>8359856.59</v>
      </c>
      <c r="W17" s="50">
        <f t="shared" si="3"/>
        <v>78.46586272818847</v>
      </c>
      <c r="X17" s="51">
        <f>SUM(X11:X16)</f>
        <v>6216821</v>
      </c>
      <c r="Y17" s="51">
        <f>SUM(Y11:Y16)</f>
        <v>4582769.34</v>
      </c>
      <c r="Z17" s="53">
        <f t="shared" si="4"/>
        <v>73.7156392310475</v>
      </c>
    </row>
    <row r="18" spans="1:29" ht="25.5">
      <c r="A18" s="10"/>
      <c r="B18" s="54" t="s">
        <v>23</v>
      </c>
      <c r="C18" s="55">
        <v>1257821</v>
      </c>
      <c r="D18" s="56">
        <v>1040284.12</v>
      </c>
      <c r="E18" s="57">
        <f t="shared" si="0"/>
        <v>82.70525933340276</v>
      </c>
      <c r="F18" s="58">
        <v>1257821</v>
      </c>
      <c r="G18" s="59">
        <v>1035526.9100000001</v>
      </c>
      <c r="H18" s="57">
        <f t="shared" si="1"/>
        <v>82.32704892031538</v>
      </c>
      <c r="I18" s="60">
        <v>1136123</v>
      </c>
      <c r="J18" s="60">
        <v>956277.7300000001</v>
      </c>
      <c r="K18" s="57">
        <f t="shared" si="2"/>
        <v>84.17026413513327</v>
      </c>
      <c r="L18" s="58"/>
      <c r="M18" s="58"/>
      <c r="N18" s="58"/>
      <c r="O18" s="58"/>
      <c r="P18" s="58"/>
      <c r="Q18" s="57"/>
      <c r="R18" s="61"/>
      <c r="S18" s="61"/>
      <c r="T18" s="58"/>
      <c r="U18" s="62">
        <v>120898</v>
      </c>
      <c r="V18" s="62">
        <v>79249.18000000001</v>
      </c>
      <c r="W18" s="30">
        <f t="shared" si="3"/>
        <v>65.55044748465649</v>
      </c>
      <c r="X18" s="61"/>
      <c r="Y18" s="61"/>
      <c r="Z18" s="63"/>
      <c r="AC18" s="4" t="s">
        <v>24</v>
      </c>
    </row>
    <row r="19" spans="1:26" ht="25.5">
      <c r="A19" s="10"/>
      <c r="B19" s="27" t="s">
        <v>25</v>
      </c>
      <c r="C19" s="64">
        <v>5662049</v>
      </c>
      <c r="D19" s="29">
        <v>5958946.59</v>
      </c>
      <c r="E19" s="30">
        <f t="shared" si="0"/>
        <v>105.24364218677727</v>
      </c>
      <c r="F19" s="31">
        <v>5928132</v>
      </c>
      <c r="G19" s="32">
        <v>5679738.989999998</v>
      </c>
      <c r="H19" s="30">
        <f t="shared" si="1"/>
        <v>95.8099278153725</v>
      </c>
      <c r="I19" s="60">
        <v>1922520</v>
      </c>
      <c r="J19" s="60">
        <v>1891626.81</v>
      </c>
      <c r="K19" s="30">
        <f t="shared" si="2"/>
        <v>98.39308875850446</v>
      </c>
      <c r="L19" s="31"/>
      <c r="M19" s="31"/>
      <c r="N19" s="31"/>
      <c r="O19" s="33">
        <v>2908640</v>
      </c>
      <c r="P19" s="33">
        <v>2840025.1100000003</v>
      </c>
      <c r="Q19" s="30">
        <f>P19/O19*100</f>
        <v>97.6409975108642</v>
      </c>
      <c r="R19" s="36"/>
      <c r="S19" s="36"/>
      <c r="T19" s="31"/>
      <c r="U19" s="62">
        <v>305167</v>
      </c>
      <c r="V19" s="62">
        <v>271641.3</v>
      </c>
      <c r="W19" s="30">
        <f t="shared" si="3"/>
        <v>89.01398250793827</v>
      </c>
      <c r="X19" s="61">
        <v>725871</v>
      </c>
      <c r="Y19" s="61">
        <v>634850.27</v>
      </c>
      <c r="Z19" s="35">
        <f aca="true" t="shared" si="5" ref="Z19:Z27">Y19/X19*100</f>
        <v>87.46048127008794</v>
      </c>
    </row>
    <row r="20" spans="1:26" ht="25.5">
      <c r="A20" s="10"/>
      <c r="B20" s="27" t="s">
        <v>26</v>
      </c>
      <c r="C20" s="64">
        <v>1580698</v>
      </c>
      <c r="D20" s="29">
        <v>1620220.9700000002</v>
      </c>
      <c r="E20" s="30">
        <f t="shared" si="0"/>
        <v>102.50034921281612</v>
      </c>
      <c r="F20" s="31">
        <v>2076717</v>
      </c>
      <c r="G20" s="32">
        <v>1574464.59</v>
      </c>
      <c r="H20" s="30">
        <f t="shared" si="1"/>
        <v>75.81507687373869</v>
      </c>
      <c r="I20" s="60">
        <v>1294842</v>
      </c>
      <c r="J20" s="60">
        <v>1011609.1799999999</v>
      </c>
      <c r="K20" s="30">
        <f t="shared" si="2"/>
        <v>78.12607098008868</v>
      </c>
      <c r="L20" s="31"/>
      <c r="M20" s="31"/>
      <c r="N20" s="31"/>
      <c r="O20" s="33"/>
      <c r="P20" s="33"/>
      <c r="Q20" s="30"/>
      <c r="R20" s="36"/>
      <c r="S20" s="36"/>
      <c r="T20" s="31"/>
      <c r="U20" s="62">
        <v>290900</v>
      </c>
      <c r="V20" s="62">
        <v>170313.09</v>
      </c>
      <c r="W20" s="30">
        <f t="shared" si="3"/>
        <v>58.546954279821236</v>
      </c>
      <c r="X20" s="33">
        <v>461175</v>
      </c>
      <c r="Y20" s="33">
        <v>362842.32</v>
      </c>
      <c r="Z20" s="35">
        <f t="shared" si="5"/>
        <v>78.67779476337617</v>
      </c>
    </row>
    <row r="21" spans="1:26" ht="25.5">
      <c r="A21" s="10"/>
      <c r="B21" s="27" t="s">
        <v>27</v>
      </c>
      <c r="C21" s="64">
        <v>2461404</v>
      </c>
      <c r="D21" s="29">
        <v>2466504.2600000002</v>
      </c>
      <c r="E21" s="30">
        <f t="shared" si="0"/>
        <v>100.20720938131247</v>
      </c>
      <c r="F21" s="31">
        <v>2988014</v>
      </c>
      <c r="G21" s="32">
        <v>2321775.19</v>
      </c>
      <c r="H21" s="30">
        <f t="shared" si="1"/>
        <v>77.70295554170762</v>
      </c>
      <c r="I21" s="60">
        <v>1340053</v>
      </c>
      <c r="J21" s="60">
        <v>1157117.41</v>
      </c>
      <c r="K21" s="30">
        <f t="shared" si="2"/>
        <v>86.3486302407442</v>
      </c>
      <c r="L21" s="31"/>
      <c r="M21" s="31"/>
      <c r="N21" s="31"/>
      <c r="O21" s="33"/>
      <c r="P21" s="33"/>
      <c r="Q21" s="30"/>
      <c r="R21" s="36"/>
      <c r="S21" s="36"/>
      <c r="T21" s="31"/>
      <c r="U21" s="62">
        <v>1013318</v>
      </c>
      <c r="V21" s="62">
        <v>867729.0800000001</v>
      </c>
      <c r="W21" s="30">
        <f t="shared" si="3"/>
        <v>85.63245496477909</v>
      </c>
      <c r="X21" s="33">
        <v>302219</v>
      </c>
      <c r="Y21" s="33">
        <v>244514.19999999998</v>
      </c>
      <c r="Z21" s="35">
        <f t="shared" si="5"/>
        <v>80.90629642742513</v>
      </c>
    </row>
    <row r="22" spans="1:26" ht="27.75" customHeight="1">
      <c r="A22" s="10"/>
      <c r="B22" s="27" t="s">
        <v>28</v>
      </c>
      <c r="C22" s="64">
        <v>3874751</v>
      </c>
      <c r="D22" s="29">
        <v>4054958.75</v>
      </c>
      <c r="E22" s="30">
        <f t="shared" si="0"/>
        <v>104.65082143342887</v>
      </c>
      <c r="F22" s="31">
        <v>4985089</v>
      </c>
      <c r="G22" s="32">
        <v>2881036.65</v>
      </c>
      <c r="H22" s="30">
        <f t="shared" si="1"/>
        <v>57.79308353371424</v>
      </c>
      <c r="I22" s="60">
        <v>1550407</v>
      </c>
      <c r="J22" s="60">
        <v>1330567.73</v>
      </c>
      <c r="K22" s="30">
        <f t="shared" si="2"/>
        <v>85.82054454088507</v>
      </c>
      <c r="L22" s="31"/>
      <c r="M22" s="31"/>
      <c r="N22" s="31"/>
      <c r="O22" s="33"/>
      <c r="P22" s="33"/>
      <c r="Q22" s="30"/>
      <c r="R22" s="36"/>
      <c r="S22" s="36"/>
      <c r="T22" s="31"/>
      <c r="U22" s="62">
        <v>2831547</v>
      </c>
      <c r="V22" s="62">
        <v>1048452.97</v>
      </c>
      <c r="W22" s="30">
        <f t="shared" si="3"/>
        <v>37.027567262701275</v>
      </c>
      <c r="X22" s="33">
        <v>451813</v>
      </c>
      <c r="Y22" s="33">
        <v>369674.45</v>
      </c>
      <c r="Z22" s="35">
        <f t="shared" si="5"/>
        <v>81.82023314955525</v>
      </c>
    </row>
    <row r="23" spans="1:30" ht="26.25" thickBot="1">
      <c r="A23" s="10"/>
      <c r="B23" s="27" t="s">
        <v>29</v>
      </c>
      <c r="C23" s="64">
        <v>1440031</v>
      </c>
      <c r="D23" s="29">
        <v>1196874.5499999998</v>
      </c>
      <c r="E23" s="30">
        <f t="shared" si="0"/>
        <v>83.11449892398149</v>
      </c>
      <c r="F23" s="31">
        <v>1581308</v>
      </c>
      <c r="G23" s="32">
        <v>1310483.7100000002</v>
      </c>
      <c r="H23" s="30">
        <f t="shared" si="1"/>
        <v>82.87340037487955</v>
      </c>
      <c r="I23" s="60">
        <v>945594</v>
      </c>
      <c r="J23" s="60">
        <v>830566.92</v>
      </c>
      <c r="K23" s="30">
        <f t="shared" si="2"/>
        <v>87.8354684991656</v>
      </c>
      <c r="L23" s="31"/>
      <c r="M23" s="31"/>
      <c r="N23" s="31"/>
      <c r="O23" s="33"/>
      <c r="P23" s="33"/>
      <c r="Q23" s="30"/>
      <c r="R23" s="36"/>
      <c r="S23" s="36"/>
      <c r="T23" s="31"/>
      <c r="U23" s="62">
        <v>184379</v>
      </c>
      <c r="V23" s="62">
        <v>150789.77000000002</v>
      </c>
      <c r="W23" s="30">
        <f t="shared" si="3"/>
        <v>81.78250776932298</v>
      </c>
      <c r="X23" s="33">
        <v>396735</v>
      </c>
      <c r="Y23" s="33">
        <v>295599.10000000003</v>
      </c>
      <c r="Z23" s="35">
        <f t="shared" si="5"/>
        <v>74.5079461101239</v>
      </c>
      <c r="AD23" s="65"/>
    </row>
    <row r="24" spans="1:26" ht="37.5" customHeight="1" thickBot="1">
      <c r="A24" s="10"/>
      <c r="B24" s="66" t="s">
        <v>30</v>
      </c>
      <c r="C24" s="67">
        <f>SUM(C18:C23)</f>
        <v>16276754</v>
      </c>
      <c r="D24" s="68">
        <f>SUM(D18:D23)</f>
        <v>16337789.239999998</v>
      </c>
      <c r="E24" s="50">
        <f t="shared" si="0"/>
        <v>100.37498410309573</v>
      </c>
      <c r="F24" s="67">
        <f>SUM(F18:F23)</f>
        <v>18817081</v>
      </c>
      <c r="G24" s="68">
        <f>SUM(G18:G23)</f>
        <v>14803026.04</v>
      </c>
      <c r="H24" s="50">
        <f t="shared" si="1"/>
        <v>78.66802529042629</v>
      </c>
      <c r="I24" s="51">
        <f>SUM(I18:I23)</f>
        <v>8189539</v>
      </c>
      <c r="J24" s="51">
        <f>SUM(J18:J23)</f>
        <v>7177765.779999999</v>
      </c>
      <c r="K24" s="50">
        <f t="shared" si="2"/>
        <v>87.64554122032997</v>
      </c>
      <c r="L24" s="51">
        <f>SUM(L18:L23)</f>
        <v>0</v>
      </c>
      <c r="M24" s="51">
        <f>SUM(M18:M23)</f>
        <v>0</v>
      </c>
      <c r="N24" s="51">
        <f>SUM(N18:N23)</f>
        <v>0</v>
      </c>
      <c r="O24" s="51">
        <f>SUM(O18:O23)</f>
        <v>2908640</v>
      </c>
      <c r="P24" s="51">
        <f>SUM(P18:P23)</f>
        <v>2840025.1100000003</v>
      </c>
      <c r="Q24" s="50">
        <f>P24/O24*100</f>
        <v>97.6409975108642</v>
      </c>
      <c r="R24" s="51"/>
      <c r="S24" s="51"/>
      <c r="T24" s="51"/>
      <c r="U24" s="51">
        <f>SUM(U18:U23)</f>
        <v>4746209</v>
      </c>
      <c r="V24" s="51">
        <f>SUM(V18:V23)</f>
        <v>2588175.39</v>
      </c>
      <c r="W24" s="50">
        <f t="shared" si="3"/>
        <v>54.53142476448045</v>
      </c>
      <c r="X24" s="51">
        <f>SUM(X18:X23)</f>
        <v>2337813</v>
      </c>
      <c r="Y24" s="51">
        <f>SUM(Y18:Y23)</f>
        <v>1907480.34</v>
      </c>
      <c r="Z24" s="53">
        <f t="shared" si="5"/>
        <v>81.59251146263624</v>
      </c>
    </row>
    <row r="25" spans="1:26" ht="22.5" customHeight="1" thickBot="1">
      <c r="A25" s="10"/>
      <c r="B25" s="69" t="s">
        <v>31</v>
      </c>
      <c r="C25" s="67">
        <f>C10+C17+C24</f>
        <v>128055140</v>
      </c>
      <c r="D25" s="68">
        <f>D10+D17+D24</f>
        <v>128189108.24</v>
      </c>
      <c r="E25" s="50">
        <f t="shared" si="0"/>
        <v>100.10461762019081</v>
      </c>
      <c r="F25" s="51">
        <f>F10+F17+F24</f>
        <v>123364352</v>
      </c>
      <c r="G25" s="52">
        <f>G10+G17+G24</f>
        <v>105379128.09999996</v>
      </c>
      <c r="H25" s="50">
        <f t="shared" si="1"/>
        <v>85.42105267168263</v>
      </c>
      <c r="I25" s="51">
        <f>I10+I17+I24</f>
        <v>31894159</v>
      </c>
      <c r="J25" s="51">
        <f>J10+J17+J24</f>
        <v>27903928.160000004</v>
      </c>
      <c r="K25" s="50">
        <f t="shared" si="2"/>
        <v>87.48914859300729</v>
      </c>
      <c r="L25" s="51">
        <f>L10+L17+L24</f>
        <v>887524</v>
      </c>
      <c r="M25" s="51">
        <f>M10+M17+M24</f>
        <v>642637.2999999999</v>
      </c>
      <c r="N25" s="50">
        <f>N10+N17+N24</f>
        <v>72.4078785475097</v>
      </c>
      <c r="O25" s="51">
        <f>O10+O17+O24</f>
        <v>41144214</v>
      </c>
      <c r="P25" s="51">
        <f>P10+P17+P24</f>
        <v>35610424.33</v>
      </c>
      <c r="Q25" s="50">
        <f>P25/O25*100</f>
        <v>86.55026033551158</v>
      </c>
      <c r="R25" s="51"/>
      <c r="S25" s="51"/>
      <c r="T25" s="51"/>
      <c r="U25" s="51">
        <f>U10+U17+U24</f>
        <v>31631087</v>
      </c>
      <c r="V25" s="51">
        <f>V10+V17+V24</f>
        <v>26932969.369999997</v>
      </c>
      <c r="W25" s="50">
        <f t="shared" si="3"/>
        <v>85.14715087091379</v>
      </c>
      <c r="X25" s="51">
        <f>X10+X17+X24</f>
        <v>8554634</v>
      </c>
      <c r="Y25" s="51">
        <f>Y10+Y17+Y24</f>
        <v>6490249.68</v>
      </c>
      <c r="Z25" s="53">
        <f t="shared" si="5"/>
        <v>75.86823328736214</v>
      </c>
    </row>
    <row r="26" spans="1:26" ht="28.5" customHeight="1" thickBot="1">
      <c r="A26" s="46"/>
      <c r="B26" s="70" t="s">
        <v>32</v>
      </c>
      <c r="C26" s="71">
        <v>295782197</v>
      </c>
      <c r="D26" s="72">
        <v>292608651.7</v>
      </c>
      <c r="E26" s="73">
        <f t="shared" si="0"/>
        <v>98.92706683086811</v>
      </c>
      <c r="F26" s="74">
        <v>296501564.22</v>
      </c>
      <c r="G26" s="75">
        <v>257847055.17000002</v>
      </c>
      <c r="H26" s="73">
        <f t="shared" si="1"/>
        <v>86.96313486517766</v>
      </c>
      <c r="I26" s="76">
        <v>5259504</v>
      </c>
      <c r="J26" s="76">
        <v>4456314.370000001</v>
      </c>
      <c r="K26" s="73">
        <f t="shared" si="2"/>
        <v>84.72879514874408</v>
      </c>
      <c r="L26" s="77"/>
      <c r="M26" s="77"/>
      <c r="N26" s="73"/>
      <c r="O26" s="74">
        <v>180325997</v>
      </c>
      <c r="P26" s="76">
        <v>155246547.07</v>
      </c>
      <c r="Q26" s="73">
        <f>P26/O26*100</f>
        <v>86.0921606716529</v>
      </c>
      <c r="R26" s="74">
        <v>29395784.22</v>
      </c>
      <c r="S26" s="76">
        <v>25378074.979999997</v>
      </c>
      <c r="T26" s="73">
        <f>S26/R26*100</f>
        <v>86.33236245738097</v>
      </c>
      <c r="U26" s="77"/>
      <c r="V26" s="78"/>
      <c r="W26" s="57"/>
      <c r="X26" s="77">
        <v>10435339</v>
      </c>
      <c r="Y26" s="78">
        <v>9239137.87</v>
      </c>
      <c r="Z26" s="79">
        <f t="shared" si="5"/>
        <v>88.53701705330319</v>
      </c>
    </row>
    <row r="27" spans="1:26" ht="24.75" customHeight="1" thickBot="1">
      <c r="A27" s="17"/>
      <c r="B27" s="80" t="s">
        <v>33</v>
      </c>
      <c r="C27" s="81">
        <f>C25+C26</f>
        <v>423837337</v>
      </c>
      <c r="D27" s="82">
        <f>D25+D26</f>
        <v>420797759.94</v>
      </c>
      <c r="E27" s="83">
        <f t="shared" si="0"/>
        <v>99.2828434886094</v>
      </c>
      <c r="F27" s="81">
        <f>F25+F26</f>
        <v>419865916.22</v>
      </c>
      <c r="G27" s="82">
        <f>G25+G26</f>
        <v>363226183.27</v>
      </c>
      <c r="H27" s="83">
        <f t="shared" si="1"/>
        <v>86.51004266792589</v>
      </c>
      <c r="I27" s="84">
        <f>I25+I26</f>
        <v>37153663</v>
      </c>
      <c r="J27" s="84">
        <f>J25+J26</f>
        <v>32360242.530000005</v>
      </c>
      <c r="K27" s="83">
        <f t="shared" si="2"/>
        <v>87.09839062167303</v>
      </c>
      <c r="L27" s="84">
        <f>L25+L26</f>
        <v>887524</v>
      </c>
      <c r="M27" s="84">
        <f>M25+M26</f>
        <v>642637.2999999999</v>
      </c>
      <c r="N27" s="83">
        <f>N25+N26</f>
        <v>72.4078785475097</v>
      </c>
      <c r="O27" s="84">
        <f>O25+O26</f>
        <v>221470211</v>
      </c>
      <c r="P27" s="84">
        <f>P25+P26</f>
        <v>190856971.39999998</v>
      </c>
      <c r="Q27" s="83">
        <f>P27/O27*100</f>
        <v>86.17726534788915</v>
      </c>
      <c r="R27" s="84">
        <f>R25+R26</f>
        <v>29395784.22</v>
      </c>
      <c r="S27" s="84">
        <f>S25+S26</f>
        <v>25378074.979999997</v>
      </c>
      <c r="T27" s="83">
        <f>S27/R27*100</f>
        <v>86.33236245738097</v>
      </c>
      <c r="U27" s="84">
        <f>U25+U26</f>
        <v>31631087</v>
      </c>
      <c r="V27" s="84">
        <f>V25+V26</f>
        <v>26932969.369999997</v>
      </c>
      <c r="W27" s="83">
        <f>V27/U27*100</f>
        <v>85.14715087091379</v>
      </c>
      <c r="X27" s="84">
        <f>X25+X26</f>
        <v>18989973</v>
      </c>
      <c r="Y27" s="84">
        <f>Y25+Y26</f>
        <v>15729387.549999999</v>
      </c>
      <c r="Z27" s="85">
        <f t="shared" si="5"/>
        <v>82.82996268609755</v>
      </c>
    </row>
    <row r="28" spans="6:39" ht="26.25" customHeight="1">
      <c r="F28" s="86"/>
      <c r="G28" s="87"/>
      <c r="H28" s="86"/>
      <c r="I28" s="88"/>
      <c r="J28" s="89"/>
      <c r="K28" s="88"/>
      <c r="L28" s="88"/>
      <c r="M28" s="88"/>
      <c r="N28" s="88"/>
      <c r="O28" s="88"/>
      <c r="P28" s="89"/>
      <c r="Q28" s="88"/>
      <c r="R28" s="88"/>
      <c r="S28" s="89"/>
      <c r="T28" s="88"/>
      <c r="U28" s="88"/>
      <c r="V28" s="88"/>
      <c r="W28" s="88"/>
      <c r="X28" s="88"/>
      <c r="Y28" s="89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2020-08-31T08:32:56Z</dcterms:created>
  <dcterms:modified xsi:type="dcterms:W3CDTF">2020-08-31T10:18:22Z</dcterms:modified>
  <cp:category/>
  <cp:version/>
  <cp:contentType/>
  <cp:contentStatus/>
</cp:coreProperties>
</file>