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44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<sst xmlns="http://schemas.openxmlformats.org/spreadsheetml/2006/main" count="54" uniqueCount="35">
  <si>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Інформація про надходження та використання коштів місцевих бюджетів Дергачівського району (станом на 28.09.2020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</si>
  <si>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</si>
  <si>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</si>
  <si>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</si>
  <si>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</si>
  <si>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</si>
  <si>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</si>
  <si>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</si>
  <si>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</si>
  <si>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</si>
  <si>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</si>
  <si>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січень-вересень</t>
  </si>
  <si>
    <t>надійшло за січень-вересень</t>
  </si>
  <si>
    <t>%</t>
  </si>
  <si>
    <t>затерджено з урахуванням змін на 
січень-вересенеь</t>
  </si>
  <si>
    <t xml:space="preserve">касові видатки за січень-вересень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</si>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</sst>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32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0"/>
      <color indexed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172" fontId="20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72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73" fontId="24" fillId="24" borderId="18" xfId="66" applyNumberFormat="1" applyFont="1" applyFill="1" applyBorder="1" applyAlignment="1">
      <alignment vertical="center" wrapText="1"/>
      <protection/>
    </xf>
    <xf numFmtId="172" fontId="23" fillId="0" borderId="19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73" fontId="26" fillId="0" borderId="18" xfId="81" applyNumberFormat="1" applyFont="1" applyFill="1" applyBorder="1" applyAlignment="1">
      <alignment horizontal="center" vertical="center" wrapText="1"/>
      <protection/>
    </xf>
    <xf numFmtId="1" fontId="23" fillId="0" borderId="25" xfId="0" applyNumberFormat="1" applyFont="1" applyFill="1" applyBorder="1" applyAlignment="1">
      <alignment horizontal="center" vertical="center" wrapText="1"/>
    </xf>
    <xf numFmtId="173" fontId="26" fillId="0" borderId="18" xfId="80" applyNumberFormat="1" applyFont="1" applyBorder="1" applyAlignment="1">
      <alignment vertical="center" wrapText="1"/>
      <protection/>
    </xf>
    <xf numFmtId="172" fontId="23" fillId="0" borderId="2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72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172" fontId="29" fillId="0" borderId="23" xfId="0" applyNumberFormat="1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/>
    </xf>
    <xf numFmtId="172" fontId="29" fillId="0" borderId="24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4" fontId="18" fillId="24" borderId="0" xfId="0" applyNumberFormat="1" applyFont="1" applyFill="1" applyAlignment="1">
      <alignment horizontal="left" vertical="center"/>
    </xf>
    <xf numFmtId="0" fontId="18" fillId="24" borderId="0" xfId="0" applyFont="1" applyFill="1" applyAlignment="1">
      <alignment vertical="center"/>
    </xf>
    <xf numFmtId="14" fontId="18" fillId="24" borderId="0" xfId="0" applyNumberFormat="1" applyFont="1" applyFill="1" applyAlignment="1">
      <alignment vertical="center"/>
    </xf>
    <xf numFmtId="1" fontId="21" fillId="24" borderId="18" xfId="0" applyNumberFormat="1" applyFont="1" applyFill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1" fontId="22" fillId="24" borderId="18" xfId="0" applyNumberFormat="1" applyFont="1" applyFill="1" applyBorder="1" applyAlignment="1">
      <alignment horizontal="center" vertical="center"/>
    </xf>
    <xf numFmtId="1" fontId="23" fillId="24" borderId="18" xfId="0" applyNumberFormat="1" applyFont="1" applyFill="1" applyBorder="1" applyAlignment="1">
      <alignment horizontal="center" vertical="center"/>
    </xf>
    <xf numFmtId="1" fontId="22" fillId="24" borderId="20" xfId="0" applyNumberFormat="1" applyFont="1" applyFill="1" applyBorder="1" applyAlignment="1">
      <alignment horizontal="center" vertical="center"/>
    </xf>
    <xf numFmtId="1" fontId="23" fillId="24" borderId="20" xfId="0" applyNumberFormat="1" applyFont="1" applyFill="1" applyBorder="1" applyAlignment="1">
      <alignment horizontal="center" vertical="center"/>
    </xf>
    <xf numFmtId="1" fontId="21" fillId="24" borderId="23" xfId="0" applyNumberFormat="1" applyFont="1" applyFill="1" applyBorder="1" applyAlignment="1">
      <alignment horizontal="center" vertical="center"/>
    </xf>
    <xf numFmtId="1" fontId="20" fillId="24" borderId="23" xfId="0" applyNumberFormat="1" applyFont="1" applyFill="1" applyBorder="1" applyAlignment="1">
      <alignment horizontal="center" vertical="center"/>
    </xf>
    <xf numFmtId="1" fontId="22" fillId="24" borderId="25" xfId="0" applyNumberFormat="1" applyFont="1" applyFill="1" applyBorder="1" applyAlignment="1">
      <alignment horizontal="center" vertical="center"/>
    </xf>
    <xf numFmtId="1" fontId="23" fillId="24" borderId="25" xfId="0" applyNumberFormat="1" applyFont="1" applyFill="1" applyBorder="1" applyAlignment="1">
      <alignment horizontal="center" vertical="center"/>
    </xf>
    <xf numFmtId="1" fontId="25" fillId="24" borderId="23" xfId="0" applyNumberFormat="1" applyFont="1" applyFill="1" applyBorder="1" applyAlignment="1">
      <alignment horizontal="center" vertical="center"/>
    </xf>
    <xf numFmtId="1" fontId="25" fillId="24" borderId="27" xfId="0" applyNumberFormat="1" applyFont="1" applyFill="1" applyBorder="1" applyAlignment="1">
      <alignment horizontal="center" vertical="center"/>
    </xf>
    <xf numFmtId="1" fontId="20" fillId="24" borderId="27" xfId="0" applyNumberFormat="1" applyFont="1" applyFill="1" applyBorder="1" applyAlignment="1">
      <alignment horizontal="center" vertical="center"/>
    </xf>
    <xf numFmtId="1" fontId="28" fillId="24" borderId="23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9"/>
  <sheetViews>
    <sheetView tabSelected="1" zoomScale="80" zoomScaleNormal="80" zoomScalePageLayoutView="0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9" sqref="I29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74" customWidth="1"/>
    <col min="5" max="5" width="12.8515625" style="3" customWidth="1"/>
    <col min="6" max="6" width="15.7109375" style="3" customWidth="1"/>
    <col min="7" max="7" width="15.8515625" style="74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73"/>
    </row>
    <row r="2" spans="2:4" ht="12.75">
      <c r="B2" s="4">
        <v>44102</v>
      </c>
      <c r="C2" s="4"/>
      <c r="D2" s="75"/>
    </row>
    <row r="5" spans="2:26" ht="20.25">
      <c r="B5" s="93" t="s">
        <v>0</v>
      </c>
      <c r="C5" s="93"/>
      <c r="D5" s="93"/>
      <c r="E5" s="93"/>
      <c r="F5" s="93"/>
      <c r="G5" s="93"/>
      <c r="H5" s="93"/>
      <c r="I5" s="93"/>
      <c r="J5" s="93"/>
      <c r="K5" s="93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ht="13.5" thickBot="1"/>
    <row r="7" spans="1:26" ht="13.5" customHeight="1" thickBot="1">
      <c r="A7" s="5"/>
      <c r="B7" s="6"/>
      <c r="C7" s="95" t="s">
        <v>1</v>
      </c>
      <c r="D7" s="96"/>
      <c r="E7" s="97"/>
      <c r="F7" s="100" t="s">
        <v>2</v>
      </c>
      <c r="G7" s="101"/>
      <c r="H7" s="102"/>
      <c r="I7" s="106" t="s">
        <v>3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</row>
    <row r="8" spans="1:26" ht="27.75" customHeight="1" thickBot="1">
      <c r="A8" s="7"/>
      <c r="B8" s="109" t="s">
        <v>4</v>
      </c>
      <c r="C8" s="98"/>
      <c r="D8" s="98"/>
      <c r="E8" s="99"/>
      <c r="F8" s="103"/>
      <c r="G8" s="104"/>
      <c r="H8" s="105"/>
      <c r="I8" s="106" t="s">
        <v>5</v>
      </c>
      <c r="J8" s="107"/>
      <c r="K8" s="108"/>
      <c r="L8" s="106" t="s">
        <v>6</v>
      </c>
      <c r="M8" s="107"/>
      <c r="N8" s="108"/>
      <c r="O8" s="111" t="s">
        <v>7</v>
      </c>
      <c r="P8" s="91"/>
      <c r="Q8" s="91"/>
      <c r="R8" s="91" t="s">
        <v>8</v>
      </c>
      <c r="S8" s="91"/>
      <c r="T8" s="91"/>
      <c r="U8" s="112" t="s">
        <v>9</v>
      </c>
      <c r="V8" s="91"/>
      <c r="W8" s="91"/>
      <c r="X8" s="91" t="s">
        <v>10</v>
      </c>
      <c r="Y8" s="91"/>
      <c r="Z8" s="92"/>
    </row>
    <row r="9" spans="1:26" ht="87.75" customHeight="1">
      <c r="A9" s="7"/>
      <c r="B9" s="110"/>
      <c r="C9" s="8" t="s">
        <v>11</v>
      </c>
      <c r="D9" s="11" t="s">
        <v>12</v>
      </c>
      <c r="E9" s="9" t="s">
        <v>13</v>
      </c>
      <c r="F9" s="8" t="s">
        <v>14</v>
      </c>
      <c r="G9" s="11" t="s">
        <v>15</v>
      </c>
      <c r="H9" s="10" t="s">
        <v>13</v>
      </c>
      <c r="I9" s="8" t="s">
        <v>14</v>
      </c>
      <c r="J9" s="11" t="s">
        <v>15</v>
      </c>
      <c r="K9" s="12" t="s">
        <v>13</v>
      </c>
      <c r="L9" s="8" t="s">
        <v>14</v>
      </c>
      <c r="M9" s="11" t="s">
        <v>15</v>
      </c>
      <c r="N9" s="12" t="s">
        <v>13</v>
      </c>
      <c r="O9" s="8" t="s">
        <v>14</v>
      </c>
      <c r="P9" s="11" t="s">
        <v>15</v>
      </c>
      <c r="Q9" s="12" t="s">
        <v>13</v>
      </c>
      <c r="R9" s="8" t="s">
        <v>14</v>
      </c>
      <c r="S9" s="11" t="s">
        <v>15</v>
      </c>
      <c r="T9" s="12" t="s">
        <v>13</v>
      </c>
      <c r="U9" s="8" t="s">
        <v>14</v>
      </c>
      <c r="V9" s="11" t="s">
        <v>15</v>
      </c>
      <c r="W9" s="12" t="s">
        <v>13</v>
      </c>
      <c r="X9" s="8" t="s">
        <v>14</v>
      </c>
      <c r="Y9" s="11" t="s">
        <v>15</v>
      </c>
      <c r="Z9" s="13" t="s">
        <v>13</v>
      </c>
    </row>
    <row r="10" spans="1:26" ht="42.75" customHeight="1" thickBot="1">
      <c r="A10" s="14"/>
      <c r="B10" s="15" t="s">
        <v>16</v>
      </c>
      <c r="C10" s="16">
        <v>53574318</v>
      </c>
      <c r="D10" s="76">
        <v>52227267.4</v>
      </c>
      <c r="E10" s="17">
        <f aca="true" t="shared" si="0" ref="E10:E27">D10/C10*100</f>
        <v>97.485641161125</v>
      </c>
      <c r="F10" s="18">
        <v>50499588</v>
      </c>
      <c r="G10" s="77">
        <v>44307656.41</v>
      </c>
      <c r="H10" s="17">
        <f aca="true" t="shared" si="1" ref="H10:H27">G10/F10*100</f>
        <v>87.73864929353482</v>
      </c>
      <c r="I10" s="18">
        <v>7630447</v>
      </c>
      <c r="J10" s="18">
        <v>5940511.640000001</v>
      </c>
      <c r="K10" s="17">
        <f aca="true" t="shared" si="2" ref="K10:K27">J10/I10*100</f>
        <v>77.85273444661894</v>
      </c>
      <c r="L10" s="18"/>
      <c r="M10" s="18"/>
      <c r="N10" s="18"/>
      <c r="O10" s="19">
        <v>19681481</v>
      </c>
      <c r="P10" s="19">
        <v>16564426.249999998</v>
      </c>
      <c r="Q10" s="17">
        <f>P10/O10*100</f>
        <v>84.1624990009644</v>
      </c>
      <c r="R10" s="20"/>
      <c r="S10" s="20"/>
      <c r="T10" s="18"/>
      <c r="U10" s="19">
        <v>18723180</v>
      </c>
      <c r="V10" s="19">
        <v>18130059.98</v>
      </c>
      <c r="W10" s="17">
        <f aca="true" t="shared" si="3" ref="W10:W25">V10/U10*100</f>
        <v>96.83216195112155</v>
      </c>
      <c r="X10" s="19"/>
      <c r="Y10" s="19"/>
      <c r="Z10" s="21"/>
    </row>
    <row r="11" spans="1:26" ht="38.25" customHeight="1">
      <c r="A11" s="7"/>
      <c r="B11" s="22" t="s">
        <v>17</v>
      </c>
      <c r="C11" s="23">
        <v>9378204</v>
      </c>
      <c r="D11" s="78">
        <v>9453387.2</v>
      </c>
      <c r="E11" s="24">
        <f t="shared" si="0"/>
        <v>100.80168015112487</v>
      </c>
      <c r="F11" s="25">
        <v>9552422</v>
      </c>
      <c r="G11" s="79">
        <v>8423307.91</v>
      </c>
      <c r="H11" s="24">
        <f t="shared" si="1"/>
        <v>88.17981355932558</v>
      </c>
      <c r="I11" s="25">
        <v>2553466</v>
      </c>
      <c r="J11" s="25">
        <v>2281697.9100000006</v>
      </c>
      <c r="K11" s="24">
        <f t="shared" si="2"/>
        <v>89.3568941196006</v>
      </c>
      <c r="L11" s="26"/>
      <c r="M11" s="25"/>
      <c r="N11" s="25"/>
      <c r="O11" s="26">
        <v>3419510</v>
      </c>
      <c r="P11" s="26">
        <v>3039939.4499999997</v>
      </c>
      <c r="Q11" s="24">
        <f>P11/O11*100</f>
        <v>88.89985553485732</v>
      </c>
      <c r="R11" s="25"/>
      <c r="S11" s="25"/>
      <c r="T11" s="25"/>
      <c r="U11" s="26">
        <v>1200748</v>
      </c>
      <c r="V11" s="26">
        <v>946920.08</v>
      </c>
      <c r="W11" s="24">
        <f t="shared" si="3"/>
        <v>78.86085007012295</v>
      </c>
      <c r="X11" s="27">
        <v>1206002</v>
      </c>
      <c r="Y11" s="27">
        <v>1060299.97</v>
      </c>
      <c r="Z11" s="28">
        <f aca="true" t="shared" si="4" ref="Z11:Z17">Y11/X11*100</f>
        <v>87.91859134561966</v>
      </c>
    </row>
    <row r="12" spans="1:26" ht="25.5">
      <c r="A12" s="7"/>
      <c r="B12" s="22" t="s">
        <v>18</v>
      </c>
      <c r="C12" s="23">
        <v>8599289</v>
      </c>
      <c r="D12" s="78">
        <v>7494047.430000001</v>
      </c>
      <c r="E12" s="24">
        <f t="shared" si="0"/>
        <v>87.14729124698566</v>
      </c>
      <c r="F12" s="25">
        <v>8878544</v>
      </c>
      <c r="G12" s="79">
        <v>7209553.449999998</v>
      </c>
      <c r="H12" s="24">
        <f t="shared" si="1"/>
        <v>81.20197917586486</v>
      </c>
      <c r="I12" s="25">
        <v>3561692</v>
      </c>
      <c r="J12" s="25">
        <v>3070194.4499999997</v>
      </c>
      <c r="K12" s="24">
        <f t="shared" si="2"/>
        <v>86.20044770856097</v>
      </c>
      <c r="L12" s="29"/>
      <c r="M12" s="29"/>
      <c r="N12" s="25"/>
      <c r="O12" s="26">
        <v>3180676</v>
      </c>
      <c r="P12" s="26">
        <v>2781830.929999999</v>
      </c>
      <c r="Q12" s="24">
        <f>P12/O12*100</f>
        <v>87.46036785890794</v>
      </c>
      <c r="R12" s="29"/>
      <c r="S12" s="29"/>
      <c r="T12" s="25"/>
      <c r="U12" s="26">
        <v>972496</v>
      </c>
      <c r="V12" s="26">
        <v>423823.31000000006</v>
      </c>
      <c r="W12" s="24">
        <f t="shared" si="3"/>
        <v>43.5809823382307</v>
      </c>
      <c r="X12" s="27">
        <v>802950</v>
      </c>
      <c r="Y12" s="27">
        <v>604134.7600000001</v>
      </c>
      <c r="Z12" s="28">
        <f t="shared" si="4"/>
        <v>75.23939971355628</v>
      </c>
    </row>
    <row r="13" spans="1:26" ht="25.5">
      <c r="A13" s="7"/>
      <c r="B13" s="22" t="s">
        <v>19</v>
      </c>
      <c r="C13" s="23">
        <v>14537191</v>
      </c>
      <c r="D13" s="78">
        <v>13199494.690000001</v>
      </c>
      <c r="E13" s="24">
        <f t="shared" si="0"/>
        <v>90.79811010256384</v>
      </c>
      <c r="F13" s="25">
        <v>14642391</v>
      </c>
      <c r="G13" s="79">
        <v>11364226.5</v>
      </c>
      <c r="H13" s="24">
        <f t="shared" si="1"/>
        <v>77.6118224134296</v>
      </c>
      <c r="I13" s="25">
        <v>3990456</v>
      </c>
      <c r="J13" s="25">
        <v>3336111.09</v>
      </c>
      <c r="K13" s="24">
        <f t="shared" si="2"/>
        <v>83.60225222380599</v>
      </c>
      <c r="L13" s="29">
        <v>991121</v>
      </c>
      <c r="M13" s="29">
        <v>740011.7299999999</v>
      </c>
      <c r="N13" s="24">
        <f>M13/L13*100</f>
        <v>74.66411568315068</v>
      </c>
      <c r="O13" s="26">
        <v>5421655</v>
      </c>
      <c r="P13" s="26">
        <v>4230056.39</v>
      </c>
      <c r="Q13" s="24">
        <f>P13/O13*100</f>
        <v>78.02149694143209</v>
      </c>
      <c r="R13" s="29"/>
      <c r="S13" s="29"/>
      <c r="T13" s="25"/>
      <c r="U13" s="26">
        <v>2392032</v>
      </c>
      <c r="V13" s="26">
        <v>1809855.79</v>
      </c>
      <c r="W13" s="24">
        <f t="shared" si="3"/>
        <v>75.6618552761836</v>
      </c>
      <c r="X13" s="27">
        <v>1153089</v>
      </c>
      <c r="Y13" s="27">
        <v>899118.6200000002</v>
      </c>
      <c r="Z13" s="28">
        <f t="shared" si="4"/>
        <v>77.97478078448414</v>
      </c>
    </row>
    <row r="14" spans="1:26" ht="25.5">
      <c r="A14" s="7"/>
      <c r="B14" s="22" t="s">
        <v>20</v>
      </c>
      <c r="C14" s="23">
        <v>4407955</v>
      </c>
      <c r="D14" s="78">
        <v>3801989.13</v>
      </c>
      <c r="E14" s="24">
        <f t="shared" si="0"/>
        <v>86.25290253643696</v>
      </c>
      <c r="F14" s="25">
        <v>4324366</v>
      </c>
      <c r="G14" s="79">
        <v>3593918.1900000004</v>
      </c>
      <c r="H14" s="24">
        <f t="shared" si="1"/>
        <v>83.10855718503014</v>
      </c>
      <c r="I14" s="25">
        <v>1043265</v>
      </c>
      <c r="J14" s="25">
        <v>960403.76</v>
      </c>
      <c r="K14" s="24">
        <f t="shared" si="2"/>
        <v>92.0575079198478</v>
      </c>
      <c r="L14" s="25"/>
      <c r="M14" s="25"/>
      <c r="N14" s="25"/>
      <c r="O14" s="26">
        <v>2438741</v>
      </c>
      <c r="P14" s="26">
        <v>1916726.06</v>
      </c>
      <c r="Q14" s="24">
        <f>P14/O14*100</f>
        <v>78.59490040147764</v>
      </c>
      <c r="R14" s="29"/>
      <c r="S14" s="29"/>
      <c r="T14" s="25"/>
      <c r="U14" s="26">
        <v>69765</v>
      </c>
      <c r="V14" s="26">
        <v>62527.19</v>
      </c>
      <c r="W14" s="24">
        <f t="shared" si="3"/>
        <v>89.62544255715616</v>
      </c>
      <c r="X14" s="27">
        <v>389595</v>
      </c>
      <c r="Y14" s="27">
        <v>271261.18</v>
      </c>
      <c r="Z14" s="28">
        <f t="shared" si="4"/>
        <v>69.62645311156457</v>
      </c>
    </row>
    <row r="15" spans="1:26" ht="25.5">
      <c r="A15" s="7"/>
      <c r="B15" s="22" t="s">
        <v>21</v>
      </c>
      <c r="C15" s="23">
        <v>4750967</v>
      </c>
      <c r="D15" s="78">
        <v>5137662.920000001</v>
      </c>
      <c r="E15" s="24">
        <f t="shared" si="0"/>
        <v>108.13930974473197</v>
      </c>
      <c r="F15" s="25">
        <v>4745967</v>
      </c>
      <c r="G15" s="79">
        <v>3928441.2399999998</v>
      </c>
      <c r="H15" s="24">
        <f t="shared" si="1"/>
        <v>82.77430584747006</v>
      </c>
      <c r="I15" s="25">
        <v>1938375</v>
      </c>
      <c r="J15" s="25">
        <v>1759979.7499999998</v>
      </c>
      <c r="K15" s="24">
        <f t="shared" si="2"/>
        <v>90.79665957309601</v>
      </c>
      <c r="L15" s="25"/>
      <c r="M15" s="25"/>
      <c r="N15" s="25"/>
      <c r="O15" s="26"/>
      <c r="P15" s="26"/>
      <c r="Q15" s="24"/>
      <c r="R15" s="29"/>
      <c r="S15" s="29"/>
      <c r="T15" s="25"/>
      <c r="U15" s="26">
        <v>1581789</v>
      </c>
      <c r="V15" s="26">
        <v>1336984.21</v>
      </c>
      <c r="W15" s="24">
        <f t="shared" si="3"/>
        <v>84.5235496011162</v>
      </c>
      <c r="X15" s="27">
        <v>398832</v>
      </c>
      <c r="Y15" s="27">
        <v>274346.34</v>
      </c>
      <c r="Z15" s="28">
        <f t="shared" si="4"/>
        <v>68.7874443374654</v>
      </c>
    </row>
    <row r="16" spans="1:26" ht="26.25" thickBot="1">
      <c r="A16" s="14"/>
      <c r="B16" s="30" t="s">
        <v>22</v>
      </c>
      <c r="C16" s="31">
        <v>33591186</v>
      </c>
      <c r="D16" s="80">
        <v>30990531.88</v>
      </c>
      <c r="E16" s="32">
        <f t="shared" si="0"/>
        <v>92.25792706455795</v>
      </c>
      <c r="F16" s="33">
        <v>28513850</v>
      </c>
      <c r="G16" s="81">
        <v>22275785.839999992</v>
      </c>
      <c r="H16" s="32">
        <f t="shared" si="1"/>
        <v>78.12268718535024</v>
      </c>
      <c r="I16" s="33">
        <v>6485349</v>
      </c>
      <c r="J16" s="33">
        <v>5772118.01</v>
      </c>
      <c r="K16" s="32">
        <f t="shared" si="2"/>
        <v>89.00242700893969</v>
      </c>
      <c r="L16" s="33"/>
      <c r="M16" s="33"/>
      <c r="N16" s="33"/>
      <c r="O16" s="34">
        <v>9546542</v>
      </c>
      <c r="P16" s="34">
        <v>7492821.0600000005</v>
      </c>
      <c r="Q16" s="32">
        <f>P16/O16*100</f>
        <v>78.4872790587419</v>
      </c>
      <c r="R16" s="35"/>
      <c r="S16" s="35"/>
      <c r="T16" s="33"/>
      <c r="U16" s="34">
        <v>7414445</v>
      </c>
      <c r="V16" s="34">
        <v>5017430.52</v>
      </c>
      <c r="W16" s="32">
        <f t="shared" si="3"/>
        <v>67.67101947617117</v>
      </c>
      <c r="X16" s="27">
        <v>2798510</v>
      </c>
      <c r="Y16" s="27">
        <v>2085205.0399999998</v>
      </c>
      <c r="Z16" s="36">
        <f t="shared" si="4"/>
        <v>74.51125920579165</v>
      </c>
    </row>
    <row r="17" spans="1:26" ht="26.25" thickBot="1">
      <c r="A17" s="37"/>
      <c r="B17" s="38" t="s">
        <v>23</v>
      </c>
      <c r="C17" s="39">
        <f>SUM(C11:C16)</f>
        <v>75264792</v>
      </c>
      <c r="D17" s="82">
        <f>SUM(D11:D16)</f>
        <v>70077113.25</v>
      </c>
      <c r="E17" s="40">
        <f t="shared" si="0"/>
        <v>93.10742963323409</v>
      </c>
      <c r="F17" s="41">
        <f>SUM(F11:F16)</f>
        <v>70657540</v>
      </c>
      <c r="G17" s="83">
        <f>SUM(G11:G16)</f>
        <v>56795233.129999995</v>
      </c>
      <c r="H17" s="40">
        <f t="shared" si="1"/>
        <v>80.3809942010435</v>
      </c>
      <c r="I17" s="41">
        <f>SUM(I11:I16)</f>
        <v>19572603</v>
      </c>
      <c r="J17" s="41">
        <f>SUM(J11:J16)</f>
        <v>17180504.97</v>
      </c>
      <c r="K17" s="40">
        <f t="shared" si="2"/>
        <v>87.77833469569684</v>
      </c>
      <c r="L17" s="41">
        <f>SUM(L11:L16)</f>
        <v>991121</v>
      </c>
      <c r="M17" s="41">
        <f>SUM(M11:M16)</f>
        <v>740011.7299999999</v>
      </c>
      <c r="N17" s="40">
        <f>M17/L17*100</f>
        <v>74.66411568315068</v>
      </c>
      <c r="O17" s="41">
        <f>SUM(O11:O16)</f>
        <v>24007124</v>
      </c>
      <c r="P17" s="41">
        <f>SUM(P11:P16)</f>
        <v>19461373.89</v>
      </c>
      <c r="Q17" s="40">
        <f>P17/O17*100</f>
        <v>81.06499508229308</v>
      </c>
      <c r="R17" s="41">
        <f>SUM(R11:R16)</f>
        <v>0</v>
      </c>
      <c r="S17" s="41">
        <f>SUM(S11:S16)</f>
        <v>0</v>
      </c>
      <c r="T17" s="41">
        <f>SUM(T11:T16)</f>
        <v>0</v>
      </c>
      <c r="U17" s="41">
        <f>SUM(U11:U16)</f>
        <v>13631275</v>
      </c>
      <c r="V17" s="41">
        <f>SUM(V11:V16)</f>
        <v>9597541.1</v>
      </c>
      <c r="W17" s="40">
        <f t="shared" si="3"/>
        <v>70.4082420756679</v>
      </c>
      <c r="X17" s="41">
        <f>SUM(X11:X16)</f>
        <v>6748978</v>
      </c>
      <c r="Y17" s="41">
        <f>SUM(Y11:Y16)</f>
        <v>5194365.91</v>
      </c>
      <c r="Z17" s="42">
        <f t="shared" si="4"/>
        <v>76.96522214178206</v>
      </c>
    </row>
    <row r="18" spans="1:29" ht="25.5">
      <c r="A18" s="7"/>
      <c r="B18" s="43" t="s">
        <v>24</v>
      </c>
      <c r="C18" s="44">
        <v>1421753</v>
      </c>
      <c r="D18" s="84">
        <v>1106516.25</v>
      </c>
      <c r="E18" s="45">
        <f t="shared" si="0"/>
        <v>77.8276008561262</v>
      </c>
      <c r="F18" s="46">
        <v>1421753</v>
      </c>
      <c r="G18" s="85">
        <v>1203416.24</v>
      </c>
      <c r="H18" s="45">
        <f t="shared" si="1"/>
        <v>84.64312999515387</v>
      </c>
      <c r="I18" s="47">
        <v>1260800</v>
      </c>
      <c r="J18" s="47">
        <v>1124167.06</v>
      </c>
      <c r="K18" s="45">
        <f t="shared" si="2"/>
        <v>89.1629965101523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160053</v>
      </c>
      <c r="V18" s="49">
        <v>79249.18000000001</v>
      </c>
      <c r="W18" s="24">
        <f t="shared" si="3"/>
        <v>49.514335876241</v>
      </c>
      <c r="X18" s="48"/>
      <c r="Y18" s="48"/>
      <c r="Z18" s="50"/>
      <c r="AC18" s="3" t="s">
        <v>25</v>
      </c>
    </row>
    <row r="19" spans="1:26" ht="25.5">
      <c r="A19" s="7"/>
      <c r="B19" s="22" t="s">
        <v>26</v>
      </c>
      <c r="C19" s="51">
        <v>6641679</v>
      </c>
      <c r="D19" s="78">
        <v>6776632.390000001</v>
      </c>
      <c r="E19" s="24">
        <f t="shared" si="0"/>
        <v>102.03191677887476</v>
      </c>
      <c r="F19" s="25">
        <v>6779099</v>
      </c>
      <c r="G19" s="79">
        <v>5888014.15</v>
      </c>
      <c r="H19" s="24">
        <f t="shared" si="1"/>
        <v>86.85540880875173</v>
      </c>
      <c r="I19" s="47">
        <v>2211760</v>
      </c>
      <c r="J19" s="47">
        <v>1943583.4600000002</v>
      </c>
      <c r="K19" s="24">
        <f t="shared" si="2"/>
        <v>87.87497106376823</v>
      </c>
      <c r="L19" s="25"/>
      <c r="M19" s="25"/>
      <c r="N19" s="25"/>
      <c r="O19" s="26">
        <v>3303787</v>
      </c>
      <c r="P19" s="26">
        <v>2951590.23</v>
      </c>
      <c r="Q19" s="24">
        <f>P19/O19*100</f>
        <v>89.33960421782639</v>
      </c>
      <c r="R19" s="29"/>
      <c r="S19" s="29"/>
      <c r="T19" s="25"/>
      <c r="U19" s="49">
        <v>419767</v>
      </c>
      <c r="V19" s="49">
        <v>278738.79000000004</v>
      </c>
      <c r="W19" s="24">
        <f t="shared" si="3"/>
        <v>66.40321654632213</v>
      </c>
      <c r="X19" s="48">
        <v>774970</v>
      </c>
      <c r="Y19" s="48">
        <v>672506.1699999999</v>
      </c>
      <c r="Z19" s="28">
        <f aca="true" t="shared" si="5" ref="Z19:Z27">Y19/X19*100</f>
        <v>86.7783488393099</v>
      </c>
    </row>
    <row r="20" spans="1:26" ht="25.5">
      <c r="A20" s="7"/>
      <c r="B20" s="22" t="s">
        <v>27</v>
      </c>
      <c r="C20" s="51">
        <v>1651385</v>
      </c>
      <c r="D20" s="78">
        <v>1854661.4</v>
      </c>
      <c r="E20" s="24">
        <f t="shared" si="0"/>
        <v>112.30944934100768</v>
      </c>
      <c r="F20" s="25">
        <v>2093983</v>
      </c>
      <c r="G20" s="79">
        <v>1710530.52</v>
      </c>
      <c r="H20" s="24">
        <f t="shared" si="1"/>
        <v>81.6878895387403</v>
      </c>
      <c r="I20" s="47">
        <v>1314885</v>
      </c>
      <c r="J20" s="47">
        <v>1082929.65</v>
      </c>
      <c r="K20" s="24">
        <f t="shared" si="2"/>
        <v>82.35926716024593</v>
      </c>
      <c r="L20" s="25"/>
      <c r="M20" s="25"/>
      <c r="N20" s="25"/>
      <c r="O20" s="26"/>
      <c r="P20" s="26"/>
      <c r="Q20" s="24"/>
      <c r="R20" s="29"/>
      <c r="S20" s="29"/>
      <c r="T20" s="25"/>
      <c r="U20" s="49">
        <v>233399</v>
      </c>
      <c r="V20" s="49">
        <v>217554.18</v>
      </c>
      <c r="W20" s="24">
        <f t="shared" si="3"/>
        <v>93.21127339877205</v>
      </c>
      <c r="X20" s="26">
        <v>515799</v>
      </c>
      <c r="Y20" s="26">
        <v>380346.69</v>
      </c>
      <c r="Z20" s="28">
        <f t="shared" si="5"/>
        <v>73.73932287577138</v>
      </c>
    </row>
    <row r="21" spans="1:26" ht="25.5">
      <c r="A21" s="7"/>
      <c r="B21" s="22" t="s">
        <v>28</v>
      </c>
      <c r="C21" s="51">
        <v>2626160</v>
      </c>
      <c r="D21" s="78">
        <v>2601948.3400000003</v>
      </c>
      <c r="E21" s="24">
        <f t="shared" si="0"/>
        <v>99.07805845797668</v>
      </c>
      <c r="F21" s="25">
        <v>3157770</v>
      </c>
      <c r="G21" s="79">
        <v>2493836.31</v>
      </c>
      <c r="H21" s="24">
        <f t="shared" si="1"/>
        <v>78.97460264680454</v>
      </c>
      <c r="I21" s="47">
        <v>1517581</v>
      </c>
      <c r="J21" s="47">
        <v>1202225.5899999999</v>
      </c>
      <c r="K21" s="24">
        <f t="shared" si="2"/>
        <v>79.2198630583804</v>
      </c>
      <c r="L21" s="25"/>
      <c r="M21" s="25"/>
      <c r="N21" s="25"/>
      <c r="O21" s="26"/>
      <c r="P21" s="26"/>
      <c r="Q21" s="24"/>
      <c r="R21" s="29"/>
      <c r="S21" s="29"/>
      <c r="T21" s="25"/>
      <c r="U21" s="49">
        <v>1098030</v>
      </c>
      <c r="V21" s="49">
        <v>908534.8800000001</v>
      </c>
      <c r="W21" s="24">
        <f t="shared" si="3"/>
        <v>82.7422638725718</v>
      </c>
      <c r="X21" s="26">
        <v>324635</v>
      </c>
      <c r="Y21" s="26">
        <v>255564.34</v>
      </c>
      <c r="Z21" s="28">
        <f t="shared" si="5"/>
        <v>78.72359419039844</v>
      </c>
    </row>
    <row r="22" spans="1:26" ht="27.75" customHeight="1">
      <c r="A22" s="7"/>
      <c r="B22" s="22" t="s">
        <v>29</v>
      </c>
      <c r="C22" s="51">
        <v>4561883</v>
      </c>
      <c r="D22" s="78">
        <v>4628765.68</v>
      </c>
      <c r="E22" s="24">
        <f t="shared" si="0"/>
        <v>101.4661200210527</v>
      </c>
      <c r="F22" s="25">
        <v>5643863</v>
      </c>
      <c r="G22" s="79">
        <v>4353884.600000001</v>
      </c>
      <c r="H22" s="24">
        <f t="shared" si="1"/>
        <v>77.14369749939006</v>
      </c>
      <c r="I22" s="47">
        <v>1765599</v>
      </c>
      <c r="J22" s="47">
        <v>1524139.92</v>
      </c>
      <c r="K22" s="24">
        <f t="shared" si="2"/>
        <v>86.32424010208433</v>
      </c>
      <c r="L22" s="25"/>
      <c r="M22" s="25"/>
      <c r="N22" s="25"/>
      <c r="O22" s="26"/>
      <c r="P22" s="26"/>
      <c r="Q22" s="24"/>
      <c r="R22" s="29"/>
      <c r="S22" s="29"/>
      <c r="T22" s="25"/>
      <c r="U22" s="49">
        <v>3200497</v>
      </c>
      <c r="V22" s="49">
        <v>2288900.04</v>
      </c>
      <c r="W22" s="24">
        <f t="shared" si="3"/>
        <v>71.51701876302337</v>
      </c>
      <c r="X22" s="26">
        <v>486867</v>
      </c>
      <c r="Y22" s="26">
        <v>408503.14</v>
      </c>
      <c r="Z22" s="28">
        <f t="shared" si="5"/>
        <v>83.90446261504682</v>
      </c>
    </row>
    <row r="23" spans="1:30" ht="26.25" thickBot="1">
      <c r="A23" s="7"/>
      <c r="B23" s="22" t="s">
        <v>30</v>
      </c>
      <c r="C23" s="51">
        <v>2020036</v>
      </c>
      <c r="D23" s="78">
        <v>1308406.62</v>
      </c>
      <c r="E23" s="24">
        <f t="shared" si="0"/>
        <v>64.77145060781095</v>
      </c>
      <c r="F23" s="25">
        <v>1792179</v>
      </c>
      <c r="G23" s="79">
        <v>1443041.5900000003</v>
      </c>
      <c r="H23" s="24">
        <f t="shared" si="1"/>
        <v>80.5188315452865</v>
      </c>
      <c r="I23" s="47">
        <v>1066864</v>
      </c>
      <c r="J23" s="47">
        <v>914026.8300000001</v>
      </c>
      <c r="K23" s="24">
        <f t="shared" si="2"/>
        <v>85.67416559186552</v>
      </c>
      <c r="L23" s="25"/>
      <c r="M23" s="25"/>
      <c r="N23" s="25"/>
      <c r="O23" s="26"/>
      <c r="P23" s="26"/>
      <c r="Q23" s="24"/>
      <c r="R23" s="29"/>
      <c r="S23" s="29"/>
      <c r="T23" s="25"/>
      <c r="U23" s="49">
        <v>213665</v>
      </c>
      <c r="V23" s="49">
        <v>174638.61000000002</v>
      </c>
      <c r="W23" s="24">
        <f t="shared" si="3"/>
        <v>81.73477640231204</v>
      </c>
      <c r="X23" s="26">
        <v>439750</v>
      </c>
      <c r="Y23" s="26">
        <v>317432.23000000004</v>
      </c>
      <c r="Z23" s="28">
        <f t="shared" si="5"/>
        <v>72.18470267197273</v>
      </c>
      <c r="AD23" s="52"/>
    </row>
    <row r="24" spans="1:26" ht="37.5" customHeight="1" thickBot="1">
      <c r="A24" s="7"/>
      <c r="B24" s="53" t="s">
        <v>31</v>
      </c>
      <c r="C24" s="54">
        <f>SUM(C18:C23)</f>
        <v>18922896</v>
      </c>
      <c r="D24" s="86">
        <f>SUM(D18:D23)</f>
        <v>18276930.680000003</v>
      </c>
      <c r="E24" s="40">
        <f t="shared" si="0"/>
        <v>96.58632949206086</v>
      </c>
      <c r="F24" s="54">
        <f>SUM(F18:F23)</f>
        <v>20888647</v>
      </c>
      <c r="G24" s="86">
        <f>SUM(G18:G23)</f>
        <v>17092723.41</v>
      </c>
      <c r="H24" s="40">
        <f t="shared" si="1"/>
        <v>81.82781493698467</v>
      </c>
      <c r="I24" s="41">
        <f>SUM(I18:I23)</f>
        <v>9137489</v>
      </c>
      <c r="J24" s="41">
        <f>SUM(J18:J23)</f>
        <v>7791072.51</v>
      </c>
      <c r="K24" s="40">
        <f t="shared" si="2"/>
        <v>85.26491807541437</v>
      </c>
      <c r="L24" s="41">
        <f>SUM(L18:L23)</f>
        <v>0</v>
      </c>
      <c r="M24" s="41">
        <f>SUM(M18:M23)</f>
        <v>0</v>
      </c>
      <c r="N24" s="41">
        <f>SUM(N18:N23)</f>
        <v>0</v>
      </c>
      <c r="O24" s="41">
        <f>SUM(O18:O23)</f>
        <v>3303787</v>
      </c>
      <c r="P24" s="41">
        <f>SUM(P18:P23)</f>
        <v>2951590.23</v>
      </c>
      <c r="Q24" s="40">
        <f>P24/O24*100</f>
        <v>89.33960421782639</v>
      </c>
      <c r="R24" s="41"/>
      <c r="S24" s="41"/>
      <c r="T24" s="41"/>
      <c r="U24" s="41">
        <f>SUM(U18:U23)</f>
        <v>5325411</v>
      </c>
      <c r="V24" s="41">
        <f>SUM(V18:V23)</f>
        <v>3947615.68</v>
      </c>
      <c r="W24" s="40">
        <f t="shared" si="3"/>
        <v>74.12790637192134</v>
      </c>
      <c r="X24" s="41">
        <f>SUM(X18:X23)</f>
        <v>2542021</v>
      </c>
      <c r="Y24" s="41">
        <f>SUM(Y18:Y23)</f>
        <v>2034352.5699999998</v>
      </c>
      <c r="Z24" s="42">
        <f t="shared" si="5"/>
        <v>80.02894429274974</v>
      </c>
    </row>
    <row r="25" spans="1:26" ht="22.5" customHeight="1" thickBot="1">
      <c r="A25" s="7"/>
      <c r="B25" s="55" t="s">
        <v>32</v>
      </c>
      <c r="C25" s="54">
        <f>C10+C17+C24</f>
        <v>147762006</v>
      </c>
      <c r="D25" s="86">
        <f>D10+D17+D24</f>
        <v>140581311.33</v>
      </c>
      <c r="E25" s="40">
        <f t="shared" si="0"/>
        <v>95.1403646550386</v>
      </c>
      <c r="F25" s="41">
        <f>F10+F17+F24</f>
        <v>142045775</v>
      </c>
      <c r="G25" s="83">
        <f>G10+G17+G24</f>
        <v>118195612.94999999</v>
      </c>
      <c r="H25" s="40">
        <f t="shared" si="1"/>
        <v>83.2095237961143</v>
      </c>
      <c r="I25" s="41">
        <f>I10+I17+I24</f>
        <v>36340539</v>
      </c>
      <c r="J25" s="41">
        <f>J10+J17+J24</f>
        <v>30912089.119999997</v>
      </c>
      <c r="K25" s="40">
        <f t="shared" si="2"/>
        <v>85.06227472300286</v>
      </c>
      <c r="L25" s="41">
        <f>L10+L17+L24</f>
        <v>991121</v>
      </c>
      <c r="M25" s="41">
        <f>M10+M17+M24</f>
        <v>740011.7299999999</v>
      </c>
      <c r="N25" s="40">
        <f>N10+N17+N24</f>
        <v>74.66411568315068</v>
      </c>
      <c r="O25" s="41">
        <f>O10+O17+O24</f>
        <v>46992392</v>
      </c>
      <c r="P25" s="41">
        <f>P10+P17+P24</f>
        <v>38977390.37</v>
      </c>
      <c r="Q25" s="40">
        <f>P25/O25*100</f>
        <v>82.94404415506237</v>
      </c>
      <c r="R25" s="41"/>
      <c r="S25" s="41"/>
      <c r="T25" s="41"/>
      <c r="U25" s="41">
        <f>U10+U17+U24</f>
        <v>37679866</v>
      </c>
      <c r="V25" s="41">
        <f>V10+V17+V24</f>
        <v>31675216.759999998</v>
      </c>
      <c r="W25" s="40">
        <f t="shared" si="3"/>
        <v>84.06403770119564</v>
      </c>
      <c r="X25" s="41">
        <f>X10+X17+X24</f>
        <v>9290999</v>
      </c>
      <c r="Y25" s="41">
        <f>Y10+Y17+Y24</f>
        <v>7228718.48</v>
      </c>
      <c r="Z25" s="42">
        <f t="shared" si="5"/>
        <v>77.80345773366244</v>
      </c>
    </row>
    <row r="26" spans="1:26" ht="28.5" customHeight="1" thickBot="1">
      <c r="A26" s="37"/>
      <c r="B26" s="56" t="s">
        <v>33</v>
      </c>
      <c r="C26" s="57">
        <v>331275911</v>
      </c>
      <c r="D26" s="87">
        <v>326202930.85</v>
      </c>
      <c r="E26" s="58">
        <f t="shared" si="0"/>
        <v>98.4686540791069</v>
      </c>
      <c r="F26" s="59">
        <v>329825708.22</v>
      </c>
      <c r="G26" s="88">
        <v>273050808.9800001</v>
      </c>
      <c r="H26" s="58">
        <f t="shared" si="1"/>
        <v>82.786393593634</v>
      </c>
      <c r="I26" s="60">
        <v>5852717</v>
      </c>
      <c r="J26" s="60">
        <v>4932789.530000001</v>
      </c>
      <c r="K26" s="58">
        <f t="shared" si="2"/>
        <v>84.28204421980425</v>
      </c>
      <c r="L26" s="61"/>
      <c r="M26" s="61"/>
      <c r="N26" s="58"/>
      <c r="O26" s="59">
        <v>202828200</v>
      </c>
      <c r="P26" s="60">
        <v>162087744.51</v>
      </c>
      <c r="Q26" s="58">
        <f>P26/O26*100</f>
        <v>79.91381105290091</v>
      </c>
      <c r="R26" s="59">
        <v>29542301.22</v>
      </c>
      <c r="S26" s="60">
        <v>26443576</v>
      </c>
      <c r="T26" s="58">
        <f>S26/R26*100</f>
        <v>89.5108874663353</v>
      </c>
      <c r="U26" s="61"/>
      <c r="V26" s="62"/>
      <c r="W26" s="45"/>
      <c r="X26" s="61">
        <v>10995643</v>
      </c>
      <c r="Y26" s="62">
        <v>9757938.969999999</v>
      </c>
      <c r="Z26" s="63">
        <f t="shared" si="5"/>
        <v>88.7436866584337</v>
      </c>
    </row>
    <row r="27" spans="1:26" ht="24.75" customHeight="1" thickBot="1">
      <c r="A27" s="14"/>
      <c r="B27" s="64" t="s">
        <v>34</v>
      </c>
      <c r="C27" s="65">
        <f>C25+C26</f>
        <v>479037917</v>
      </c>
      <c r="D27" s="89">
        <f>D25+D26</f>
        <v>466784242.18000007</v>
      </c>
      <c r="E27" s="66">
        <f t="shared" si="0"/>
        <v>97.44202402667011</v>
      </c>
      <c r="F27" s="65">
        <f>F25+F26</f>
        <v>471871483.22</v>
      </c>
      <c r="G27" s="89">
        <f>G25+G26</f>
        <v>391246421.93000007</v>
      </c>
      <c r="H27" s="66">
        <f t="shared" si="1"/>
        <v>82.91376695624342</v>
      </c>
      <c r="I27" s="67">
        <f>I25+I26</f>
        <v>42193256</v>
      </c>
      <c r="J27" s="67">
        <f>J25+J26</f>
        <v>35844878.65</v>
      </c>
      <c r="K27" s="66">
        <f t="shared" si="2"/>
        <v>84.95404727712884</v>
      </c>
      <c r="L27" s="67">
        <f>L25+L26</f>
        <v>991121</v>
      </c>
      <c r="M27" s="67">
        <f>M25+M26</f>
        <v>740011.7299999999</v>
      </c>
      <c r="N27" s="66">
        <f>N25+N26</f>
        <v>74.66411568315068</v>
      </c>
      <c r="O27" s="67">
        <f>O25+O26</f>
        <v>249820592</v>
      </c>
      <c r="P27" s="67">
        <f>P25+P26</f>
        <v>201065134.88</v>
      </c>
      <c r="Q27" s="66">
        <f>P27/O27*100</f>
        <v>80.48381171076562</v>
      </c>
      <c r="R27" s="67">
        <f>R25+R26</f>
        <v>29542301.22</v>
      </c>
      <c r="S27" s="67">
        <f>S25+S26</f>
        <v>26443576</v>
      </c>
      <c r="T27" s="66">
        <f>S27/R27*100</f>
        <v>89.5108874663353</v>
      </c>
      <c r="U27" s="67">
        <f>U25+U26</f>
        <v>37679866</v>
      </c>
      <c r="V27" s="67">
        <f>V25+V26</f>
        <v>31675216.759999998</v>
      </c>
      <c r="W27" s="66">
        <f>V27/U27*100</f>
        <v>84.06403770119564</v>
      </c>
      <c r="X27" s="67">
        <f>X25+X26</f>
        <v>20286642</v>
      </c>
      <c r="Y27" s="67">
        <f>Y25+Y26</f>
        <v>16986657.45</v>
      </c>
      <c r="Z27" s="68">
        <f t="shared" si="5"/>
        <v>83.73321444722099</v>
      </c>
    </row>
    <row r="28" spans="6:39" ht="26.25" customHeight="1">
      <c r="F28" s="69"/>
      <c r="G28" s="90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ht="12.75">
      <c r="I29" s="72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2020-09-28T09:01:13Z</dcterms:created>
  <dcterms:modified xsi:type="dcterms:W3CDTF">2020-09-28T09:53:38Z</dcterms:modified>
  <cp:category/>
  <cp:version/>
  <cp:contentType/>
  <cp:contentStatus/>
</cp:coreProperties>
</file>