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<sst xmlns="http://schemas.openxmlformats.org/spreadsheetml/2006/main" count="53" uniqueCount="33">
  <si>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16.03.2020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</si>
  <si>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</si>
  <si>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</si>
  <si>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</si>
  <si>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</si>
  <si>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</si>
  <si>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</si>
  <si>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</si>
  <si>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</si>
  <si>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</si>
  <si>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</si>
  <si>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січень-березень</t>
  </si>
  <si>
    <t>надійшло за січень-березень</t>
  </si>
  <si>
    <t>%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</si>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</sst>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  <numFmt numFmtId="166" formatCode="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65" fontId="9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65" fontId="9" fillId="0" borderId="18" xfId="80" applyNumberFormat="1" applyFont="1" applyBorder="1" applyAlignment="1">
      <alignment vertical="center" wrapText="1"/>
      <protection/>
    </xf>
    <xf numFmtId="164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J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43906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16074468</v>
      </c>
      <c r="D10" s="15">
        <v>15754954.16</v>
      </c>
      <c r="E10" s="16">
        <f aca="true" t="shared" si="0" ref="E10:E27">D10/C10*100</f>
        <v>98.01228980019742</v>
      </c>
      <c r="F10" s="17">
        <v>16074468</v>
      </c>
      <c r="G10" s="17">
        <v>10031026.08</v>
      </c>
      <c r="H10" s="16">
        <f aca="true" t="shared" si="1" ref="H10:H27">G10/F10*100</f>
        <v>62.40347164210971</v>
      </c>
      <c r="I10" s="17">
        <v>2984831</v>
      </c>
      <c r="J10" s="17">
        <v>1533064.09</v>
      </c>
      <c r="K10" s="16">
        <f aca="true" t="shared" si="2" ref="K10:K27">J10/I10*100</f>
        <v>51.361838911482764</v>
      </c>
      <c r="L10" s="17"/>
      <c r="M10" s="17"/>
      <c r="N10" s="17"/>
      <c r="O10" s="18">
        <v>6895850</v>
      </c>
      <c r="P10" s="18">
        <v>4659197.250000001</v>
      </c>
      <c r="Q10" s="16">
        <f>P10/O10*100</f>
        <v>67.56523488764982</v>
      </c>
      <c r="R10" s="19"/>
      <c r="S10" s="19"/>
      <c r="T10" s="17"/>
      <c r="U10" s="18">
        <v>4886843</v>
      </c>
      <c r="V10" s="18">
        <v>3446521.87</v>
      </c>
      <c r="W10" s="16">
        <f aca="true" t="shared" si="3" ref="W10:W17">V10/U10*100</f>
        <v>70.52655200913964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2933053</v>
      </c>
      <c r="D11" s="22">
        <v>2877413.76</v>
      </c>
      <c r="E11" s="23">
        <f t="shared" si="0"/>
        <v>98.10302643695834</v>
      </c>
      <c r="F11" s="24">
        <v>3113771</v>
      </c>
      <c r="G11" s="24">
        <v>1687684.8499999999</v>
      </c>
      <c r="H11" s="23">
        <f t="shared" si="1"/>
        <v>54.2006733956993</v>
      </c>
      <c r="I11" s="24">
        <v>784456</v>
      </c>
      <c r="J11" s="24">
        <v>489277.85</v>
      </c>
      <c r="K11" s="23">
        <f t="shared" si="2"/>
        <v>62.371611664644035</v>
      </c>
      <c r="L11" s="25"/>
      <c r="M11" s="24"/>
      <c r="N11" s="24"/>
      <c r="O11" s="25">
        <v>1209832</v>
      </c>
      <c r="P11" s="25">
        <v>773756.83</v>
      </c>
      <c r="Q11" s="23">
        <f>P11/O11*100</f>
        <v>63.95572525772173</v>
      </c>
      <c r="R11" s="24"/>
      <c r="S11" s="24"/>
      <c r="T11" s="24"/>
      <c r="U11" s="25">
        <v>328484</v>
      </c>
      <c r="V11" s="25">
        <v>123281.08</v>
      </c>
      <c r="W11" s="23">
        <f t="shared" si="3"/>
        <v>37.530315022953936</v>
      </c>
      <c r="X11" s="25">
        <v>459547</v>
      </c>
      <c r="Y11" s="25">
        <v>273334.08999999997</v>
      </c>
      <c r="Z11" s="26">
        <f aca="true" t="shared" si="4" ref="Z11:Z17">Y11/X11*100</f>
        <v>59.47902826043908</v>
      </c>
    </row>
    <row r="12" spans="1:26" ht="25.5">
      <c r="A12" s="7"/>
      <c r="B12" s="21" t="s">
        <v>17</v>
      </c>
      <c r="C12" s="22">
        <v>3747139</v>
      </c>
      <c r="D12" s="22">
        <v>3156972.59</v>
      </c>
      <c r="E12" s="23">
        <f t="shared" si="0"/>
        <v>84.25021302919373</v>
      </c>
      <c r="F12" s="24">
        <v>3598571</v>
      </c>
      <c r="G12" s="24">
        <v>2090693.0499999998</v>
      </c>
      <c r="H12" s="23">
        <f t="shared" si="1"/>
        <v>58.0978685706076</v>
      </c>
      <c r="I12" s="24">
        <v>1437700</v>
      </c>
      <c r="J12" s="24">
        <v>1015475.61</v>
      </c>
      <c r="K12" s="23">
        <f t="shared" si="2"/>
        <v>70.63195451067678</v>
      </c>
      <c r="L12" s="27"/>
      <c r="M12" s="27"/>
      <c r="N12" s="24"/>
      <c r="O12" s="25">
        <v>1253520</v>
      </c>
      <c r="P12" s="25">
        <v>777064.4000000001</v>
      </c>
      <c r="Q12" s="23">
        <f>P12/O12*100</f>
        <v>61.990586508392376</v>
      </c>
      <c r="R12" s="27"/>
      <c r="S12" s="27"/>
      <c r="T12" s="24"/>
      <c r="U12" s="25">
        <v>285000</v>
      </c>
      <c r="V12" s="25">
        <v>94572.04999999999</v>
      </c>
      <c r="W12" s="23">
        <f t="shared" si="3"/>
        <v>33.183175438596486</v>
      </c>
      <c r="X12" s="25">
        <v>353088</v>
      </c>
      <c r="Y12" s="25">
        <v>188580.99</v>
      </c>
      <c r="Z12" s="26">
        <f t="shared" si="4"/>
        <v>53.40906233007069</v>
      </c>
    </row>
    <row r="13" spans="1:26" ht="25.5">
      <c r="A13" s="7"/>
      <c r="B13" s="21" t="s">
        <v>18</v>
      </c>
      <c r="C13" s="22">
        <v>5361825</v>
      </c>
      <c r="D13" s="22">
        <v>4162140.7199999997</v>
      </c>
      <c r="E13" s="23">
        <f t="shared" si="0"/>
        <v>77.62544879775076</v>
      </c>
      <c r="F13" s="24">
        <v>5611825</v>
      </c>
      <c r="G13" s="24">
        <v>2788663.48</v>
      </c>
      <c r="H13" s="23">
        <f t="shared" si="1"/>
        <v>49.69263082865199</v>
      </c>
      <c r="I13" s="24">
        <v>1468917</v>
      </c>
      <c r="J13" s="24">
        <v>899737.11</v>
      </c>
      <c r="K13" s="23">
        <f t="shared" si="2"/>
        <v>61.25173239876725</v>
      </c>
      <c r="L13" s="27">
        <v>341490</v>
      </c>
      <c r="M13" s="27">
        <v>180591.86</v>
      </c>
      <c r="N13" s="23">
        <f>M13/L13*100</f>
        <v>52.88349878473747</v>
      </c>
      <c r="O13" s="25">
        <v>1871730</v>
      </c>
      <c r="P13" s="25">
        <v>1215555.69</v>
      </c>
      <c r="Q13" s="23">
        <f>P13/O13*100</f>
        <v>64.94289721273901</v>
      </c>
      <c r="R13" s="27"/>
      <c r="S13" s="27"/>
      <c r="T13" s="24"/>
      <c r="U13" s="25">
        <v>1116967</v>
      </c>
      <c r="V13" s="25">
        <v>266771.65</v>
      </c>
      <c r="W13" s="23">
        <f t="shared" si="3"/>
        <v>23.88357489522967</v>
      </c>
      <c r="X13" s="25">
        <v>605721</v>
      </c>
      <c r="Y13" s="25">
        <v>211707.17</v>
      </c>
      <c r="Z13" s="26">
        <f t="shared" si="4"/>
        <v>34.95126799301989</v>
      </c>
    </row>
    <row r="14" spans="1:26" ht="25.5">
      <c r="A14" s="7"/>
      <c r="B14" s="21" t="s">
        <v>19</v>
      </c>
      <c r="C14" s="22">
        <v>1753820</v>
      </c>
      <c r="D14" s="22">
        <v>1122672.78</v>
      </c>
      <c r="E14" s="23">
        <f t="shared" si="0"/>
        <v>64.01299905349465</v>
      </c>
      <c r="F14" s="24">
        <v>1777981</v>
      </c>
      <c r="G14" s="24">
        <v>825346.9200000002</v>
      </c>
      <c r="H14" s="23">
        <f t="shared" si="1"/>
        <v>46.42045781141644</v>
      </c>
      <c r="I14" s="24">
        <v>374310</v>
      </c>
      <c r="J14" s="24">
        <v>265211.89</v>
      </c>
      <c r="K14" s="23">
        <f t="shared" si="2"/>
        <v>70.85354118244236</v>
      </c>
      <c r="L14" s="24"/>
      <c r="M14" s="24"/>
      <c r="N14" s="24"/>
      <c r="O14" s="25">
        <v>809866</v>
      </c>
      <c r="P14" s="25">
        <v>460594.12999999995</v>
      </c>
      <c r="Q14" s="23">
        <f>P14/O14*100</f>
        <v>56.87288143964556</v>
      </c>
      <c r="R14" s="27"/>
      <c r="S14" s="27"/>
      <c r="T14" s="24"/>
      <c r="U14" s="25">
        <v>73461</v>
      </c>
      <c r="V14" s="25">
        <v>24722</v>
      </c>
      <c r="W14" s="23">
        <f t="shared" si="3"/>
        <v>33.65323096609085</v>
      </c>
      <c r="X14" s="25">
        <v>131844</v>
      </c>
      <c r="Y14" s="25">
        <v>74818.9</v>
      </c>
      <c r="Z14" s="26">
        <f t="shared" si="4"/>
        <v>56.74805072661629</v>
      </c>
    </row>
    <row r="15" spans="1:26" ht="25.5">
      <c r="A15" s="7"/>
      <c r="B15" s="21" t="s">
        <v>20</v>
      </c>
      <c r="C15" s="22">
        <v>1321050</v>
      </c>
      <c r="D15" s="22">
        <v>1817927.3599999999</v>
      </c>
      <c r="E15" s="23">
        <f t="shared" si="0"/>
        <v>137.6123053631581</v>
      </c>
      <c r="F15" s="24">
        <v>1321050</v>
      </c>
      <c r="G15" s="24">
        <v>720873.41</v>
      </c>
      <c r="H15" s="23">
        <f t="shared" si="1"/>
        <v>54.5682154346921</v>
      </c>
      <c r="I15" s="24">
        <v>637968</v>
      </c>
      <c r="J15" s="24">
        <v>448544.56</v>
      </c>
      <c r="K15" s="23">
        <f t="shared" si="2"/>
        <v>70.30831640458456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430786</v>
      </c>
      <c r="V15" s="25">
        <v>117516.06000000001</v>
      </c>
      <c r="W15" s="23">
        <f t="shared" si="3"/>
        <v>27.279451978476555</v>
      </c>
      <c r="X15" s="25">
        <v>107327</v>
      </c>
      <c r="Y15" s="25">
        <v>77207.48999999999</v>
      </c>
      <c r="Z15" s="26">
        <f t="shared" si="4"/>
        <v>71.93668881083045</v>
      </c>
    </row>
    <row r="16" spans="1:26" ht="26.25" thickBot="1">
      <c r="A16" s="13"/>
      <c r="B16" s="28" t="s">
        <v>21</v>
      </c>
      <c r="C16" s="29">
        <v>9485449</v>
      </c>
      <c r="D16" s="29">
        <v>9205532.95</v>
      </c>
      <c r="E16" s="30">
        <f t="shared" si="0"/>
        <v>97.04899525578598</v>
      </c>
      <c r="F16" s="31">
        <v>9684674</v>
      </c>
      <c r="G16" s="31">
        <v>5127601.179999999</v>
      </c>
      <c r="H16" s="30">
        <f t="shared" si="1"/>
        <v>52.945521759431436</v>
      </c>
      <c r="I16" s="31">
        <v>2368010</v>
      </c>
      <c r="J16" s="31">
        <v>1714036.9900000002</v>
      </c>
      <c r="K16" s="30">
        <f t="shared" si="2"/>
        <v>72.38301316295119</v>
      </c>
      <c r="L16" s="31"/>
      <c r="M16" s="31"/>
      <c r="N16" s="31"/>
      <c r="O16" s="32">
        <v>3230263</v>
      </c>
      <c r="P16" s="32">
        <v>1909433.5399999998</v>
      </c>
      <c r="Q16" s="30">
        <f>P16/O16*100</f>
        <v>59.11077642903998</v>
      </c>
      <c r="R16" s="33"/>
      <c r="S16" s="33"/>
      <c r="T16" s="31"/>
      <c r="U16" s="32">
        <v>2172900</v>
      </c>
      <c r="V16" s="32">
        <v>713117.2799999999</v>
      </c>
      <c r="W16" s="30">
        <f t="shared" si="3"/>
        <v>32.81868838878917</v>
      </c>
      <c r="X16" s="32">
        <v>1044201</v>
      </c>
      <c r="Y16" s="32">
        <v>514912.0800000001</v>
      </c>
      <c r="Z16" s="34">
        <f t="shared" si="4"/>
        <v>49.311586562357256</v>
      </c>
    </row>
    <row r="17" spans="1:26" ht="26.25" thickBot="1">
      <c r="A17" s="35"/>
      <c r="B17" s="36" t="s">
        <v>22</v>
      </c>
      <c r="C17" s="37">
        <f>SUM(C11:C16)</f>
        <v>24602336</v>
      </c>
      <c r="D17" s="37">
        <f>SUM(D11:D16)</f>
        <v>22342660.159999996</v>
      </c>
      <c r="E17" s="38">
        <f t="shared" si="0"/>
        <v>90.81519803647913</v>
      </c>
      <c r="F17" s="39">
        <f>SUM(F11:F16)</f>
        <v>25107872</v>
      </c>
      <c r="G17" s="39">
        <f>SUM(G11:G16)</f>
        <v>13240862.889999997</v>
      </c>
      <c r="H17" s="38">
        <f t="shared" si="1"/>
        <v>52.735902469153885</v>
      </c>
      <c r="I17" s="39">
        <f>SUM(I11:I16)</f>
        <v>7071361</v>
      </c>
      <c r="J17" s="39">
        <f>SUM(J11:J16)</f>
        <v>4832284.01</v>
      </c>
      <c r="K17" s="38">
        <f t="shared" si="2"/>
        <v>68.3359824226199</v>
      </c>
      <c r="L17" s="39">
        <f>SUM(L11:L16)</f>
        <v>341490</v>
      </c>
      <c r="M17" s="39">
        <f>SUM(M11:M16)</f>
        <v>180591.86</v>
      </c>
      <c r="N17" s="38">
        <f>M17/L17*100</f>
        <v>52.88349878473747</v>
      </c>
      <c r="O17" s="39">
        <f>SUM(O11:O16)</f>
        <v>8375211</v>
      </c>
      <c r="P17" s="39">
        <f>SUM(P11:P16)</f>
        <v>5136404.59</v>
      </c>
      <c r="Q17" s="38">
        <f>P17/O17*100</f>
        <v>61.32865894363736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4407598</v>
      </c>
      <c r="V17" s="39">
        <f>SUM(V11:V16)</f>
        <v>1339980.12</v>
      </c>
      <c r="W17" s="38">
        <f t="shared" si="3"/>
        <v>30.40159560831092</v>
      </c>
      <c r="X17" s="39">
        <f>SUM(X11:X16)</f>
        <v>2701728</v>
      </c>
      <c r="Y17" s="39">
        <f>SUM(Y11:Y16)</f>
        <v>1340560.7200000002</v>
      </c>
      <c r="Z17" s="40">
        <f t="shared" si="4"/>
        <v>49.61864110672874</v>
      </c>
    </row>
    <row r="18" spans="1:26" ht="25.5">
      <c r="A18" s="7"/>
      <c r="B18" s="41" t="s">
        <v>23</v>
      </c>
      <c r="C18" s="42">
        <v>505097</v>
      </c>
      <c r="D18" s="43">
        <v>310949.16</v>
      </c>
      <c r="E18" s="44">
        <f t="shared" si="0"/>
        <v>61.56226625776831</v>
      </c>
      <c r="F18" s="45">
        <v>505097</v>
      </c>
      <c r="G18" s="45">
        <v>331316.7</v>
      </c>
      <c r="H18" s="44">
        <f t="shared" si="1"/>
        <v>65.59466795486809</v>
      </c>
      <c r="I18" s="46">
        <v>455143</v>
      </c>
      <c r="J18" s="46">
        <v>315047.2</v>
      </c>
      <c r="K18" s="44">
        <f t="shared" si="2"/>
        <v>69.21938819228242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49654</v>
      </c>
      <c r="V18" s="48">
        <v>16269.5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2054224</v>
      </c>
      <c r="D19" s="22">
        <v>2174341.1</v>
      </c>
      <c r="E19" s="23">
        <f t="shared" si="0"/>
        <v>105.84732239522079</v>
      </c>
      <c r="F19" s="24">
        <v>2385678</v>
      </c>
      <c r="G19" s="24">
        <v>1710463.0599999998</v>
      </c>
      <c r="H19" s="23">
        <f t="shared" si="1"/>
        <v>71.69714689073713</v>
      </c>
      <c r="I19" s="46">
        <v>822586</v>
      </c>
      <c r="J19" s="46">
        <v>638196.1</v>
      </c>
      <c r="K19" s="23">
        <f t="shared" si="2"/>
        <v>77.5841188641674</v>
      </c>
      <c r="L19" s="24"/>
      <c r="M19" s="24"/>
      <c r="N19" s="24"/>
      <c r="O19" s="25">
        <v>1230071</v>
      </c>
      <c r="P19" s="25">
        <v>872354.5</v>
      </c>
      <c r="Q19" s="23">
        <f>P19/O19*100</f>
        <v>70.9190363808268</v>
      </c>
      <c r="R19" s="27"/>
      <c r="S19" s="27"/>
      <c r="T19" s="24"/>
      <c r="U19" s="48">
        <v>46500</v>
      </c>
      <c r="V19" s="48">
        <v>18142.55</v>
      </c>
      <c r="W19" s="23">
        <f aca="true" t="shared" si="5" ref="W19:W25">V19/U19*100</f>
        <v>39.016236559139784</v>
      </c>
      <c r="X19" s="25">
        <v>286521</v>
      </c>
      <c r="Y19" s="25">
        <v>181769.91</v>
      </c>
      <c r="Z19" s="26">
        <f aca="true" t="shared" si="6" ref="Z19:Z27">Y19/X19*100</f>
        <v>63.44034468677688</v>
      </c>
    </row>
    <row r="20" spans="1:26" ht="25.5">
      <c r="A20" s="7"/>
      <c r="B20" s="21" t="s">
        <v>25</v>
      </c>
      <c r="C20" s="50">
        <v>592624</v>
      </c>
      <c r="D20" s="22">
        <v>536742.52</v>
      </c>
      <c r="E20" s="23">
        <f t="shared" si="0"/>
        <v>90.57050001349928</v>
      </c>
      <c r="F20" s="24">
        <v>775566</v>
      </c>
      <c r="G20" s="24">
        <v>441039.27999999997</v>
      </c>
      <c r="H20" s="23">
        <f t="shared" si="1"/>
        <v>56.86676311235923</v>
      </c>
      <c r="I20" s="46">
        <v>535215</v>
      </c>
      <c r="J20" s="46">
        <v>319690.67</v>
      </c>
      <c r="K20" s="23">
        <f t="shared" si="2"/>
        <v>59.73126126883589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47900</v>
      </c>
      <c r="V20" s="48">
        <v>16466.93</v>
      </c>
      <c r="W20" s="23">
        <f t="shared" si="5"/>
        <v>34.377724425887266</v>
      </c>
      <c r="X20" s="25">
        <v>192151</v>
      </c>
      <c r="Y20" s="25">
        <v>104881.68</v>
      </c>
      <c r="Z20" s="26">
        <f t="shared" si="6"/>
        <v>54.58294778585591</v>
      </c>
    </row>
    <row r="21" spans="1:26" ht="25.5">
      <c r="A21" s="7"/>
      <c r="B21" s="21" t="s">
        <v>26</v>
      </c>
      <c r="C21" s="50">
        <v>783201</v>
      </c>
      <c r="D21" s="22">
        <v>834103.1</v>
      </c>
      <c r="E21" s="23">
        <f t="shared" si="0"/>
        <v>106.49923838197346</v>
      </c>
      <c r="F21" s="24">
        <v>783201</v>
      </c>
      <c r="G21" s="24">
        <v>464220.35000000003</v>
      </c>
      <c r="H21" s="23">
        <f t="shared" si="1"/>
        <v>59.272185556453586</v>
      </c>
      <c r="I21" s="46">
        <v>478945</v>
      </c>
      <c r="J21" s="46">
        <v>312799.49000000005</v>
      </c>
      <c r="K21" s="23">
        <f t="shared" si="2"/>
        <v>65.31010658843918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179263</v>
      </c>
      <c r="V21" s="48">
        <v>65716.87</v>
      </c>
      <c r="W21" s="23">
        <f t="shared" si="5"/>
        <v>36.65947239530745</v>
      </c>
      <c r="X21" s="25">
        <v>124693</v>
      </c>
      <c r="Y21" s="25">
        <v>85503.99</v>
      </c>
      <c r="Z21" s="26">
        <f t="shared" si="6"/>
        <v>68.5716038590779</v>
      </c>
    </row>
    <row r="22" spans="1:26" ht="27.75" customHeight="1">
      <c r="A22" s="7"/>
      <c r="B22" s="21" t="s">
        <v>27</v>
      </c>
      <c r="C22" s="50">
        <v>1437781</v>
      </c>
      <c r="D22" s="22">
        <v>1226414.62</v>
      </c>
      <c r="E22" s="23">
        <f t="shared" si="0"/>
        <v>85.29912552746211</v>
      </c>
      <c r="F22" s="24">
        <v>1812155</v>
      </c>
      <c r="G22" s="24">
        <v>472224.26000000007</v>
      </c>
      <c r="H22" s="23">
        <f t="shared" si="1"/>
        <v>26.058712416984203</v>
      </c>
      <c r="I22" s="46">
        <v>649000</v>
      </c>
      <c r="J22" s="46">
        <v>340339.31</v>
      </c>
      <c r="K22" s="23">
        <f t="shared" si="2"/>
        <v>52.440571648690295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915500</v>
      </c>
      <c r="V22" s="48">
        <v>34296.41</v>
      </c>
      <c r="W22" s="23">
        <f t="shared" si="5"/>
        <v>3.7461944292736216</v>
      </c>
      <c r="X22" s="25">
        <v>217355</v>
      </c>
      <c r="Y22" s="25">
        <v>97388.54</v>
      </c>
      <c r="Z22" s="26">
        <f t="shared" si="6"/>
        <v>44.806211037243216</v>
      </c>
    </row>
    <row r="23" spans="1:30" ht="26.25" thickBot="1">
      <c r="A23" s="7"/>
      <c r="B23" s="21" t="s">
        <v>28</v>
      </c>
      <c r="C23" s="50">
        <v>662709</v>
      </c>
      <c r="D23" s="22">
        <v>432302.66</v>
      </c>
      <c r="E23" s="23">
        <f t="shared" si="0"/>
        <v>65.23265264241167</v>
      </c>
      <c r="F23" s="24">
        <v>591409</v>
      </c>
      <c r="G23" s="24">
        <v>316966.27</v>
      </c>
      <c r="H23" s="23">
        <f t="shared" si="1"/>
        <v>53.59510423412562</v>
      </c>
      <c r="I23" s="46">
        <v>363255</v>
      </c>
      <c r="J23" s="46">
        <v>206899.81000000003</v>
      </c>
      <c r="K23" s="23">
        <f t="shared" si="2"/>
        <v>56.957181594196925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79425</v>
      </c>
      <c r="V23" s="48">
        <v>30142.78</v>
      </c>
      <c r="W23" s="23">
        <f t="shared" si="5"/>
        <v>37.95124960654705</v>
      </c>
      <c r="X23" s="25">
        <v>148429</v>
      </c>
      <c r="Y23" s="25">
        <v>79923.68</v>
      </c>
      <c r="Z23" s="26">
        <f t="shared" si="6"/>
        <v>53.84640467833105</v>
      </c>
      <c r="AD23" s="51"/>
    </row>
    <row r="24" spans="1:26" ht="37.5" customHeight="1" thickBot="1">
      <c r="A24" s="7"/>
      <c r="B24" s="52" t="s">
        <v>29</v>
      </c>
      <c r="C24" s="53">
        <f>SUM(C18:C23)</f>
        <v>6035636</v>
      </c>
      <c r="D24" s="53">
        <f>SUM(D18:D23)</f>
        <v>5514853.16</v>
      </c>
      <c r="E24" s="38">
        <f t="shared" si="0"/>
        <v>91.37153333965136</v>
      </c>
      <c r="F24" s="53">
        <f>SUM(F18:F23)</f>
        <v>6853106</v>
      </c>
      <c r="G24" s="53">
        <f>SUM(G18:G23)</f>
        <v>3736229.92</v>
      </c>
      <c r="H24" s="38">
        <f t="shared" si="1"/>
        <v>54.51878199461675</v>
      </c>
      <c r="I24" s="39">
        <f>SUM(I18:I23)</f>
        <v>3304144</v>
      </c>
      <c r="J24" s="39">
        <f>SUM(J18:J23)</f>
        <v>2132972.58</v>
      </c>
      <c r="K24" s="38">
        <f t="shared" si="2"/>
        <v>64.55446796507658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1230071</v>
      </c>
      <c r="P24" s="39">
        <f>SUM(P18:P23)</f>
        <v>872354.5</v>
      </c>
      <c r="Q24" s="38">
        <f>P24/O24*100</f>
        <v>70.9190363808268</v>
      </c>
      <c r="R24" s="39"/>
      <c r="S24" s="39"/>
      <c r="T24" s="39"/>
      <c r="U24" s="39">
        <f>SUM(U18:U23)</f>
        <v>1318242</v>
      </c>
      <c r="V24" s="39">
        <f>SUM(V18:V23)</f>
        <v>181035.04</v>
      </c>
      <c r="W24" s="38">
        <f t="shared" si="5"/>
        <v>13.73306570417268</v>
      </c>
      <c r="X24" s="39">
        <f>SUM(X18:X23)</f>
        <v>969149</v>
      </c>
      <c r="Y24" s="39">
        <f>SUM(Y18:Y23)</f>
        <v>549467.7999999999</v>
      </c>
      <c r="Z24" s="40">
        <f t="shared" si="6"/>
        <v>56.695905376778995</v>
      </c>
    </row>
    <row r="25" spans="1:26" ht="22.5" customHeight="1" thickBot="1">
      <c r="A25" s="7"/>
      <c r="B25" s="54" t="s">
        <v>30</v>
      </c>
      <c r="C25" s="53">
        <f>C10+C17+C24</f>
        <v>46712440</v>
      </c>
      <c r="D25" s="53">
        <f>D10+D17+D24</f>
        <v>43612467.47999999</v>
      </c>
      <c r="E25" s="38">
        <f t="shared" si="0"/>
        <v>93.36371099433039</v>
      </c>
      <c r="F25" s="39">
        <f>F10+F17+F24</f>
        <v>48035446</v>
      </c>
      <c r="G25" s="39">
        <f>G10+G17+G24</f>
        <v>27008118.89</v>
      </c>
      <c r="H25" s="38">
        <f t="shared" si="1"/>
        <v>56.22539424324279</v>
      </c>
      <c r="I25" s="39">
        <f>I10+I17+I24</f>
        <v>13360336</v>
      </c>
      <c r="J25" s="39">
        <f>J10+J17+J24</f>
        <v>8498320.68</v>
      </c>
      <c r="K25" s="38">
        <f t="shared" si="2"/>
        <v>63.60858499367082</v>
      </c>
      <c r="L25" s="39">
        <f>L10+L17+L24</f>
        <v>341490</v>
      </c>
      <c r="M25" s="39">
        <f>M10+M17+M24</f>
        <v>180591.86</v>
      </c>
      <c r="N25" s="38">
        <f>N10+N17+N24</f>
        <v>52.88349878473747</v>
      </c>
      <c r="O25" s="39">
        <f>O10+O17+O24</f>
        <v>16501132</v>
      </c>
      <c r="P25" s="39">
        <f>P10+P17+P24</f>
        <v>10667956.34</v>
      </c>
      <c r="Q25" s="38">
        <f>P25/O25*100</f>
        <v>64.64984547726786</v>
      </c>
      <c r="R25" s="39"/>
      <c r="S25" s="39"/>
      <c r="T25" s="39"/>
      <c r="U25" s="39">
        <f>U10+U17+U24</f>
        <v>10612683</v>
      </c>
      <c r="V25" s="39">
        <f>V10+V17+V24</f>
        <v>4967537.03</v>
      </c>
      <c r="W25" s="38">
        <f t="shared" si="5"/>
        <v>46.80755121018879</v>
      </c>
      <c r="X25" s="39">
        <f>X10+X17+X24</f>
        <v>3670877</v>
      </c>
      <c r="Y25" s="39">
        <f>Y10+Y17+Y24</f>
        <v>1890028.52</v>
      </c>
      <c r="Z25" s="40">
        <f t="shared" si="6"/>
        <v>51.487111118133356</v>
      </c>
    </row>
    <row r="26" spans="1:26" ht="28.5" customHeight="1" thickBot="1">
      <c r="A26" s="35"/>
      <c r="B26" s="55" t="s">
        <v>31</v>
      </c>
      <c r="C26" s="55">
        <v>109744636</v>
      </c>
      <c r="D26" s="56">
        <v>102071518.78999999</v>
      </c>
      <c r="E26" s="57">
        <f t="shared" si="0"/>
        <v>93.00820751731318</v>
      </c>
      <c r="F26" s="58">
        <v>128062833</v>
      </c>
      <c r="G26" s="58">
        <v>85733558.18</v>
      </c>
      <c r="H26" s="57">
        <f t="shared" si="1"/>
        <v>66.94647945200464</v>
      </c>
      <c r="I26" s="59">
        <v>1860839</v>
      </c>
      <c r="J26" s="59">
        <v>1322270.3800000001</v>
      </c>
      <c r="K26" s="57">
        <f t="shared" si="2"/>
        <v>71.0577529813165</v>
      </c>
      <c r="L26" s="58"/>
      <c r="M26" s="58"/>
      <c r="N26" s="57"/>
      <c r="O26" s="58">
        <v>70749314</v>
      </c>
      <c r="P26" s="59">
        <v>46373226.53</v>
      </c>
      <c r="Q26" s="57">
        <f>P26/O26*100</f>
        <v>65.54583204863302</v>
      </c>
      <c r="R26" s="58">
        <v>22212353</v>
      </c>
      <c r="S26" s="59">
        <v>13373232.77</v>
      </c>
      <c r="T26" s="57">
        <f>S26/R26*100</f>
        <v>60.206285979697874</v>
      </c>
      <c r="U26" s="58"/>
      <c r="V26" s="59"/>
      <c r="W26" s="44"/>
      <c r="X26" s="58">
        <v>4190525</v>
      </c>
      <c r="Y26" s="59">
        <v>2725357.249999999</v>
      </c>
      <c r="Z26" s="60">
        <f t="shared" si="6"/>
        <v>65.03617685134915</v>
      </c>
    </row>
    <row r="27" spans="1:26" ht="24.75" customHeight="1" thickBot="1">
      <c r="A27" s="13"/>
      <c r="B27" s="61" t="s">
        <v>32</v>
      </c>
      <c r="C27" s="62">
        <f>C25+C26</f>
        <v>156457076</v>
      </c>
      <c r="D27" s="62">
        <f>D25+D26</f>
        <v>145683986.26999998</v>
      </c>
      <c r="E27" s="63">
        <f t="shared" si="0"/>
        <v>93.11434803370605</v>
      </c>
      <c r="F27" s="62">
        <f>F25+F26</f>
        <v>176098279</v>
      </c>
      <c r="G27" s="62">
        <f>G25+G26</f>
        <v>112741677.07000001</v>
      </c>
      <c r="H27" s="63">
        <f t="shared" si="1"/>
        <v>64.0220209477459</v>
      </c>
      <c r="I27" s="64">
        <f>I25+I26</f>
        <v>15221175</v>
      </c>
      <c r="J27" s="64">
        <f>J25+J26</f>
        <v>9820591.06</v>
      </c>
      <c r="K27" s="63">
        <f t="shared" si="2"/>
        <v>64.51927042426094</v>
      </c>
      <c r="L27" s="64">
        <f>L25+L26</f>
        <v>341490</v>
      </c>
      <c r="M27" s="64">
        <f>M25+M26</f>
        <v>180591.86</v>
      </c>
      <c r="N27" s="63">
        <f>N25+N26</f>
        <v>52.88349878473747</v>
      </c>
      <c r="O27" s="64">
        <f>O25+O26</f>
        <v>87250446</v>
      </c>
      <c r="P27" s="64">
        <f>P25+P26</f>
        <v>57041182.870000005</v>
      </c>
      <c r="Q27" s="63">
        <f>P27/O27*100</f>
        <v>65.37637970354902</v>
      </c>
      <c r="R27" s="64">
        <f>R25+R26</f>
        <v>22212353</v>
      </c>
      <c r="S27" s="64">
        <f>S25+S26</f>
        <v>13373232.77</v>
      </c>
      <c r="T27" s="63">
        <f>S27/R27*100</f>
        <v>60.206285979697874</v>
      </c>
      <c r="U27" s="64">
        <f>U25+U26</f>
        <v>10612683</v>
      </c>
      <c r="V27" s="64">
        <f>V25+V26</f>
        <v>4967537.03</v>
      </c>
      <c r="W27" s="63">
        <f>V27/U27*100</f>
        <v>46.80755121018879</v>
      </c>
      <c r="X27" s="64">
        <f>X25+X26</f>
        <v>7861402</v>
      </c>
      <c r="Y27" s="64">
        <f>Y25+Y26</f>
        <v>4615385.77</v>
      </c>
      <c r="Z27" s="65">
        <f t="shared" si="6"/>
        <v>58.70944864541973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2020-03-16T11:21:10Z</dcterms:created>
  <dcterms:modified xsi:type="dcterms:W3CDTF">2020-03-23T12:29:16Z</dcterms:modified>
  <cp:category/>
  <cp:version/>
  <cp:contentType/>
  <cp:contentStatus/>
</cp:coreProperties>
</file>