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<sst xmlns="http://schemas.openxmlformats.org/spreadsheetml/2006/main" count="53" uniqueCount="33">
  <si>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21.10.2019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</si>
  <si>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</si>
  <si>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</si>
  <si>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</si>
  <si>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</si>
  <si>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</si>
  <si>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</si>
  <si>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</si>
  <si>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</si>
  <si>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</si>
  <si>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</si>
  <si>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січень-жовтень</t>
  </si>
  <si>
    <t>надійшло за січень-жовтень</t>
  </si>
  <si>
    <t>%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</si>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</sst>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1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72" fontId="14" fillId="0" borderId="19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172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 wrapText="1"/>
    </xf>
    <xf numFmtId="172" fontId="14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2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4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4" fillId="0" borderId="2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27"/>
  <sheetViews>
    <sheetView tabSelected="1" zoomScale="80" zoomScaleNormal="80" zoomScalePageLayoutView="0" workbookViewId="0" topLeftCell="A1">
      <pane xSplit="2" ySplit="9" topLeftCell="M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IV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43759</v>
      </c>
      <c r="C2" s="4"/>
      <c r="D2" s="4"/>
    </row>
    <row r="5" spans="2:26" ht="20.25"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ht="13.5" thickBot="1"/>
    <row r="7" spans="1:26" ht="13.5" customHeight="1" thickBot="1">
      <c r="A7" s="5"/>
      <c r="B7" s="6"/>
      <c r="C7" s="84" t="s">
        <v>1</v>
      </c>
      <c r="D7" s="85"/>
      <c r="E7" s="86"/>
      <c r="F7" s="78" t="s">
        <v>2</v>
      </c>
      <c r="G7" s="79"/>
      <c r="H7" s="80"/>
      <c r="I7" s="69" t="s">
        <v>3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1:26" ht="27.75" customHeight="1" thickBot="1">
      <c r="A8" s="7"/>
      <c r="B8" s="89" t="s">
        <v>4</v>
      </c>
      <c r="C8" s="87"/>
      <c r="D8" s="87"/>
      <c r="E8" s="88"/>
      <c r="F8" s="81"/>
      <c r="G8" s="82"/>
      <c r="H8" s="83"/>
      <c r="I8" s="69" t="s">
        <v>5</v>
      </c>
      <c r="J8" s="70"/>
      <c r="K8" s="71"/>
      <c r="L8" s="69" t="s">
        <v>6</v>
      </c>
      <c r="M8" s="70"/>
      <c r="N8" s="71"/>
      <c r="O8" s="74" t="s">
        <v>7</v>
      </c>
      <c r="P8" s="75"/>
      <c r="Q8" s="75"/>
      <c r="R8" s="75" t="s">
        <v>8</v>
      </c>
      <c r="S8" s="75"/>
      <c r="T8" s="75"/>
      <c r="U8" s="77" t="s">
        <v>9</v>
      </c>
      <c r="V8" s="75"/>
      <c r="W8" s="75"/>
      <c r="X8" s="75" t="s">
        <v>10</v>
      </c>
      <c r="Y8" s="75"/>
      <c r="Z8" s="76"/>
    </row>
    <row r="9" spans="1:26" ht="87.75" customHeight="1">
      <c r="A9" s="7"/>
      <c r="B9" s="90"/>
      <c r="C9" s="8" t="s">
        <v>11</v>
      </c>
      <c r="D9" s="9" t="s">
        <v>12</v>
      </c>
      <c r="E9" s="9" t="s">
        <v>13</v>
      </c>
      <c r="F9" s="8" t="s">
        <v>11</v>
      </c>
      <c r="G9" s="9" t="s">
        <v>14</v>
      </c>
      <c r="H9" s="10" t="s">
        <v>13</v>
      </c>
      <c r="I9" s="8" t="s">
        <v>11</v>
      </c>
      <c r="J9" s="9" t="s">
        <v>14</v>
      </c>
      <c r="K9" s="11" t="s">
        <v>13</v>
      </c>
      <c r="L9" s="8" t="s">
        <v>11</v>
      </c>
      <c r="M9" s="9" t="s">
        <v>14</v>
      </c>
      <c r="N9" s="11" t="s">
        <v>13</v>
      </c>
      <c r="O9" s="8" t="s">
        <v>11</v>
      </c>
      <c r="P9" s="9" t="s">
        <v>14</v>
      </c>
      <c r="Q9" s="11" t="s">
        <v>13</v>
      </c>
      <c r="R9" s="8" t="s">
        <v>11</v>
      </c>
      <c r="S9" s="9" t="s">
        <v>14</v>
      </c>
      <c r="T9" s="11" t="s">
        <v>13</v>
      </c>
      <c r="U9" s="8" t="s">
        <v>11</v>
      </c>
      <c r="V9" s="9" t="s">
        <v>14</v>
      </c>
      <c r="W9" s="11" t="s">
        <v>13</v>
      </c>
      <c r="X9" s="8" t="s">
        <v>11</v>
      </c>
      <c r="Y9" s="9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15">
        <v>52381840</v>
      </c>
      <c r="D10" s="15">
        <v>50886065.75</v>
      </c>
      <c r="E10" s="16">
        <f aca="true" t="shared" si="0" ref="E10:E27">D10/C10*100</f>
        <v>97.14447936536784</v>
      </c>
      <c r="F10" s="17">
        <v>53872410</v>
      </c>
      <c r="G10" s="17">
        <v>46179429.919999994</v>
      </c>
      <c r="H10" s="16">
        <f aca="true" t="shared" si="1" ref="H10:H27">G10/F10*100</f>
        <v>85.72000012622415</v>
      </c>
      <c r="I10" s="17">
        <v>7627293</v>
      </c>
      <c r="J10" s="17">
        <v>5760330.840000001</v>
      </c>
      <c r="K10" s="16">
        <f aca="true" t="shared" si="2" ref="K10:K27">J10/I10*100</f>
        <v>75.52261123310721</v>
      </c>
      <c r="L10" s="17"/>
      <c r="M10" s="17"/>
      <c r="N10" s="17"/>
      <c r="O10" s="18">
        <v>20246467</v>
      </c>
      <c r="P10" s="18">
        <v>17581695.72</v>
      </c>
      <c r="Q10" s="16">
        <f>P10/O10*100</f>
        <v>86.83833935076179</v>
      </c>
      <c r="R10" s="19"/>
      <c r="S10" s="19"/>
      <c r="T10" s="17"/>
      <c r="U10" s="18">
        <v>23512630</v>
      </c>
      <c r="V10" s="18">
        <v>20738831.560000002</v>
      </c>
      <c r="W10" s="16">
        <f aca="true" t="shared" si="3" ref="W10:W17">V10/U10*100</f>
        <v>88.20294267378853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9435755</v>
      </c>
      <c r="D11" s="22">
        <v>9235606.84</v>
      </c>
      <c r="E11" s="23">
        <f t="shared" si="0"/>
        <v>97.87883258944302</v>
      </c>
      <c r="F11" s="24">
        <v>9568525</v>
      </c>
      <c r="G11" s="24">
        <v>8073087.090000002</v>
      </c>
      <c r="H11" s="23">
        <f t="shared" si="1"/>
        <v>84.37128073553659</v>
      </c>
      <c r="I11" s="24">
        <v>2780579</v>
      </c>
      <c r="J11" s="24">
        <v>2259259.54</v>
      </c>
      <c r="K11" s="23">
        <f t="shared" si="2"/>
        <v>81.25140627185921</v>
      </c>
      <c r="L11" s="25"/>
      <c r="M11" s="24"/>
      <c r="N11" s="24"/>
      <c r="O11" s="25">
        <v>3097732</v>
      </c>
      <c r="P11" s="25">
        <v>2700712.38</v>
      </c>
      <c r="Q11" s="23">
        <f>P11/O11*100</f>
        <v>87.18353879548005</v>
      </c>
      <c r="R11" s="24"/>
      <c r="S11" s="24"/>
      <c r="T11" s="24"/>
      <c r="U11" s="25">
        <v>1966140</v>
      </c>
      <c r="V11" s="25">
        <v>1617215.97</v>
      </c>
      <c r="W11" s="23">
        <f t="shared" si="3"/>
        <v>82.25334767615735</v>
      </c>
      <c r="X11" s="25">
        <v>1229239</v>
      </c>
      <c r="Y11" s="25">
        <v>1015059.46</v>
      </c>
      <c r="Z11" s="26">
        <f aca="true" t="shared" si="4" ref="Z11:Z17">Y11/X11*100</f>
        <v>82.57624920784322</v>
      </c>
    </row>
    <row r="12" spans="1:26" ht="25.5">
      <c r="A12" s="7"/>
      <c r="B12" s="21" t="s">
        <v>17</v>
      </c>
      <c r="C12" s="22">
        <v>10424607</v>
      </c>
      <c r="D12" s="22">
        <v>9889015.48</v>
      </c>
      <c r="E12" s="23">
        <f t="shared" si="0"/>
        <v>94.86223778028275</v>
      </c>
      <c r="F12" s="24">
        <v>10477887</v>
      </c>
      <c r="G12" s="24">
        <v>7183805.249999999</v>
      </c>
      <c r="H12" s="23">
        <f t="shared" si="1"/>
        <v>68.56158355210357</v>
      </c>
      <c r="I12" s="24">
        <v>3843151</v>
      </c>
      <c r="J12" s="24">
        <v>3061851.24</v>
      </c>
      <c r="K12" s="23">
        <f t="shared" si="2"/>
        <v>79.67033405661137</v>
      </c>
      <c r="L12" s="27"/>
      <c r="M12" s="27"/>
      <c r="N12" s="24"/>
      <c r="O12" s="25">
        <v>2792871</v>
      </c>
      <c r="P12" s="25">
        <v>2349319.22</v>
      </c>
      <c r="Q12" s="23">
        <f>P12/O12*100</f>
        <v>84.11842938682095</v>
      </c>
      <c r="R12" s="27"/>
      <c r="S12" s="27"/>
      <c r="T12" s="24"/>
      <c r="U12" s="25">
        <v>2149320</v>
      </c>
      <c r="V12" s="25">
        <v>469162</v>
      </c>
      <c r="W12" s="23">
        <f t="shared" si="3"/>
        <v>21.828392235683843</v>
      </c>
      <c r="X12" s="25">
        <v>770181</v>
      </c>
      <c r="Y12" s="25">
        <v>595616.13</v>
      </c>
      <c r="Z12" s="26">
        <f t="shared" si="4"/>
        <v>77.33456551122399</v>
      </c>
    </row>
    <row r="13" spans="1:26" ht="25.5">
      <c r="A13" s="7"/>
      <c r="B13" s="21" t="s">
        <v>18</v>
      </c>
      <c r="C13" s="22">
        <v>13633434</v>
      </c>
      <c r="D13" s="22">
        <v>13592371.87</v>
      </c>
      <c r="E13" s="23">
        <f t="shared" si="0"/>
        <v>99.69881300631961</v>
      </c>
      <c r="F13" s="24">
        <v>14671219</v>
      </c>
      <c r="G13" s="24">
        <v>12082463.579999998</v>
      </c>
      <c r="H13" s="23">
        <f t="shared" si="1"/>
        <v>82.35487167085434</v>
      </c>
      <c r="I13" s="24">
        <v>4111717</v>
      </c>
      <c r="J13" s="24">
        <v>3491857.5</v>
      </c>
      <c r="K13" s="23">
        <f t="shared" si="2"/>
        <v>84.92455828064043</v>
      </c>
      <c r="L13" s="27">
        <v>1001914</v>
      </c>
      <c r="M13" s="27">
        <v>795558.53</v>
      </c>
      <c r="N13" s="23">
        <f>M13/L13*100</f>
        <v>79.40387398519235</v>
      </c>
      <c r="O13" s="25">
        <v>5395840</v>
      </c>
      <c r="P13" s="25">
        <v>4580379.42</v>
      </c>
      <c r="Q13" s="23">
        <f>P13/O13*100</f>
        <v>84.88723572233424</v>
      </c>
      <c r="R13" s="27"/>
      <c r="S13" s="27"/>
      <c r="T13" s="24"/>
      <c r="U13" s="25">
        <v>2387055</v>
      </c>
      <c r="V13" s="25">
        <v>2098172.09</v>
      </c>
      <c r="W13" s="23">
        <f t="shared" si="3"/>
        <v>87.897936578755</v>
      </c>
      <c r="X13" s="25">
        <v>1101556</v>
      </c>
      <c r="Y13" s="25">
        <v>773326.37</v>
      </c>
      <c r="Z13" s="26">
        <f t="shared" si="4"/>
        <v>70.20309180831478</v>
      </c>
    </row>
    <row r="14" spans="1:26" ht="25.5">
      <c r="A14" s="7"/>
      <c r="B14" s="21" t="s">
        <v>19</v>
      </c>
      <c r="C14" s="22">
        <v>3820838</v>
      </c>
      <c r="D14" s="22">
        <v>3916456.25</v>
      </c>
      <c r="E14" s="23">
        <f t="shared" si="0"/>
        <v>102.5025465617752</v>
      </c>
      <c r="F14" s="24">
        <v>3893091</v>
      </c>
      <c r="G14" s="24">
        <v>3290866.05</v>
      </c>
      <c r="H14" s="23">
        <f t="shared" si="1"/>
        <v>84.53093056391438</v>
      </c>
      <c r="I14" s="24">
        <v>1175781</v>
      </c>
      <c r="J14" s="24">
        <v>1098104.59</v>
      </c>
      <c r="K14" s="23">
        <f t="shared" si="2"/>
        <v>93.39363282788207</v>
      </c>
      <c r="L14" s="24"/>
      <c r="M14" s="24"/>
      <c r="N14" s="24"/>
      <c r="O14" s="25">
        <v>1963907</v>
      </c>
      <c r="P14" s="25">
        <v>1670531.88</v>
      </c>
      <c r="Q14" s="23">
        <f>P14/O14*100</f>
        <v>85.06165923335473</v>
      </c>
      <c r="R14" s="27"/>
      <c r="S14" s="27"/>
      <c r="T14" s="24"/>
      <c r="U14" s="25">
        <v>102960</v>
      </c>
      <c r="V14" s="25">
        <v>98279.16</v>
      </c>
      <c r="W14" s="23">
        <f t="shared" si="3"/>
        <v>95.45372960372961</v>
      </c>
      <c r="X14" s="25">
        <v>404044</v>
      </c>
      <c r="Y14" s="25">
        <v>382927.32</v>
      </c>
      <c r="Z14" s="26">
        <f t="shared" si="4"/>
        <v>94.7736682143529</v>
      </c>
    </row>
    <row r="15" spans="1:26" ht="25.5">
      <c r="A15" s="7"/>
      <c r="B15" s="21" t="s">
        <v>20</v>
      </c>
      <c r="C15" s="22">
        <v>4818219</v>
      </c>
      <c r="D15" s="22">
        <v>5027604.63</v>
      </c>
      <c r="E15" s="23">
        <f t="shared" si="0"/>
        <v>104.34570595483517</v>
      </c>
      <c r="F15" s="24">
        <v>5806929</v>
      </c>
      <c r="G15" s="24">
        <v>4281841.05</v>
      </c>
      <c r="H15" s="23">
        <f t="shared" si="1"/>
        <v>73.73675569306943</v>
      </c>
      <c r="I15" s="24">
        <v>1835397</v>
      </c>
      <c r="J15" s="24">
        <v>1520763.17</v>
      </c>
      <c r="K15" s="23">
        <f t="shared" si="2"/>
        <v>82.85745100378827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2983920</v>
      </c>
      <c r="V15" s="25">
        <v>1947288.49</v>
      </c>
      <c r="W15" s="23">
        <f t="shared" si="3"/>
        <v>65.25940675353226</v>
      </c>
      <c r="X15" s="25">
        <v>391312</v>
      </c>
      <c r="Y15" s="25">
        <v>280952.18</v>
      </c>
      <c r="Z15" s="26">
        <f t="shared" si="4"/>
        <v>71.79748640471031</v>
      </c>
    </row>
    <row r="16" spans="1:26" ht="26.25" thickBot="1">
      <c r="A16" s="13"/>
      <c r="B16" s="28" t="s">
        <v>21</v>
      </c>
      <c r="C16" s="29">
        <v>33516988</v>
      </c>
      <c r="D16" s="29">
        <v>33751501.79</v>
      </c>
      <c r="E16" s="30">
        <f t="shared" si="0"/>
        <v>100.69968635009805</v>
      </c>
      <c r="F16" s="31">
        <v>27051153</v>
      </c>
      <c r="G16" s="31">
        <v>22666828.53</v>
      </c>
      <c r="H16" s="30">
        <f t="shared" si="1"/>
        <v>83.79246729335345</v>
      </c>
      <c r="I16" s="31">
        <v>6389202</v>
      </c>
      <c r="J16" s="31">
        <v>5366173.6</v>
      </c>
      <c r="K16" s="30">
        <f t="shared" si="2"/>
        <v>83.98816628430279</v>
      </c>
      <c r="L16" s="31"/>
      <c r="M16" s="31"/>
      <c r="N16" s="31"/>
      <c r="O16" s="32">
        <v>9203423</v>
      </c>
      <c r="P16" s="32">
        <v>7895031.069999999</v>
      </c>
      <c r="Q16" s="30">
        <f>P16/O16*100</f>
        <v>85.78363800077426</v>
      </c>
      <c r="R16" s="33"/>
      <c r="S16" s="33"/>
      <c r="T16" s="31"/>
      <c r="U16" s="32">
        <v>6226213</v>
      </c>
      <c r="V16" s="32">
        <v>5348425.55</v>
      </c>
      <c r="W16" s="30">
        <f t="shared" si="3"/>
        <v>85.90174396539277</v>
      </c>
      <c r="X16" s="32">
        <v>2635149</v>
      </c>
      <c r="Y16" s="32">
        <v>2018137.1</v>
      </c>
      <c r="Z16" s="34">
        <f t="shared" si="4"/>
        <v>76.58531263317559</v>
      </c>
    </row>
    <row r="17" spans="1:26" ht="26.25" thickBot="1">
      <c r="A17" s="35"/>
      <c r="B17" s="36" t="s">
        <v>22</v>
      </c>
      <c r="C17" s="37">
        <f>SUM(C11:C16)</f>
        <v>75649841</v>
      </c>
      <c r="D17" s="37">
        <f>SUM(D11:D16)</f>
        <v>75412556.86</v>
      </c>
      <c r="E17" s="38">
        <f t="shared" si="0"/>
        <v>99.68633887809493</v>
      </c>
      <c r="F17" s="39">
        <f>SUM(F11:F16)</f>
        <v>71468804</v>
      </c>
      <c r="G17" s="39">
        <f>SUM(G11:G16)</f>
        <v>57578891.55</v>
      </c>
      <c r="H17" s="38">
        <f t="shared" si="1"/>
        <v>80.56506941126369</v>
      </c>
      <c r="I17" s="39">
        <f>SUM(I11:I16)</f>
        <v>20135827</v>
      </c>
      <c r="J17" s="39">
        <f>SUM(J11:J16)</f>
        <v>16798009.64</v>
      </c>
      <c r="K17" s="38">
        <f t="shared" si="2"/>
        <v>83.42349008064083</v>
      </c>
      <c r="L17" s="39">
        <f>SUM(L11:L16)</f>
        <v>1001914</v>
      </c>
      <c r="M17" s="39">
        <f>SUM(M11:M16)</f>
        <v>795558.53</v>
      </c>
      <c r="N17" s="38">
        <f>M17/L17*100</f>
        <v>79.40387398519235</v>
      </c>
      <c r="O17" s="39">
        <f>SUM(O11:O16)</f>
        <v>22453773</v>
      </c>
      <c r="P17" s="39">
        <f>SUM(P11:P16)</f>
        <v>19195973.97</v>
      </c>
      <c r="Q17" s="38">
        <f>P17/O17*100</f>
        <v>85.49108414875309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15815608</v>
      </c>
      <c r="V17" s="39">
        <f>SUM(V11:V16)</f>
        <v>11578543.26</v>
      </c>
      <c r="W17" s="38">
        <f t="shared" si="3"/>
        <v>73.2095994033236</v>
      </c>
      <c r="X17" s="39">
        <f>SUM(X11:X16)</f>
        <v>6531481</v>
      </c>
      <c r="Y17" s="39">
        <f>SUM(Y11:Y16)</f>
        <v>5066018.5600000005</v>
      </c>
      <c r="Z17" s="40">
        <f t="shared" si="4"/>
        <v>77.56309112741813</v>
      </c>
    </row>
    <row r="18" spans="1:26" ht="25.5">
      <c r="A18" s="7"/>
      <c r="B18" s="41" t="s">
        <v>23</v>
      </c>
      <c r="C18" s="42">
        <v>3745611</v>
      </c>
      <c r="D18" s="43">
        <v>1785521.41</v>
      </c>
      <c r="E18" s="44">
        <f t="shared" si="0"/>
        <v>47.66969687989489</v>
      </c>
      <c r="F18" s="45">
        <v>1692944</v>
      </c>
      <c r="G18" s="45">
        <v>1491252.05</v>
      </c>
      <c r="H18" s="44">
        <f t="shared" si="1"/>
        <v>88.0863188622896</v>
      </c>
      <c r="I18" s="46">
        <v>1333751</v>
      </c>
      <c r="J18" s="46">
        <v>1199933.21</v>
      </c>
      <c r="K18" s="44">
        <f t="shared" si="2"/>
        <v>89.96680864719127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358193</v>
      </c>
      <c r="V18" s="48">
        <v>290618.84</v>
      </c>
      <c r="W18" s="44"/>
      <c r="X18" s="47"/>
      <c r="Y18" s="47"/>
      <c r="Z18" s="49"/>
    </row>
    <row r="19" spans="1:26" ht="25.5">
      <c r="A19" s="7"/>
      <c r="B19" s="21" t="s">
        <v>24</v>
      </c>
      <c r="C19" s="50">
        <v>8773579</v>
      </c>
      <c r="D19" s="22">
        <v>5905835.12</v>
      </c>
      <c r="E19" s="23">
        <f t="shared" si="0"/>
        <v>67.3138649575048</v>
      </c>
      <c r="F19" s="24">
        <v>5721722</v>
      </c>
      <c r="G19" s="24">
        <v>5035270.01</v>
      </c>
      <c r="H19" s="23">
        <f t="shared" si="1"/>
        <v>88.00270285763621</v>
      </c>
      <c r="I19" s="46">
        <v>1743273</v>
      </c>
      <c r="J19" s="46">
        <v>1590844.2</v>
      </c>
      <c r="K19" s="23">
        <f t="shared" si="2"/>
        <v>91.25617158069906</v>
      </c>
      <c r="L19" s="24"/>
      <c r="M19" s="24"/>
      <c r="N19" s="24"/>
      <c r="O19" s="25">
        <v>3112547</v>
      </c>
      <c r="P19" s="25">
        <v>2744121.92</v>
      </c>
      <c r="Q19" s="23">
        <f>P19/O19*100</f>
        <v>88.16322837855942</v>
      </c>
      <c r="R19" s="27"/>
      <c r="S19" s="27"/>
      <c r="T19" s="24"/>
      <c r="U19" s="48">
        <v>111336</v>
      </c>
      <c r="V19" s="48">
        <v>95066.12</v>
      </c>
      <c r="W19" s="23">
        <f aca="true" t="shared" si="5" ref="W19:W25">V19/U19*100</f>
        <v>85.38668534885392</v>
      </c>
      <c r="X19" s="25">
        <v>738290</v>
      </c>
      <c r="Y19" s="25">
        <v>590221.37</v>
      </c>
      <c r="Z19" s="26">
        <f aca="true" t="shared" si="6" ref="Z19:Z27">Y19/X19*100</f>
        <v>79.9443809343212</v>
      </c>
    </row>
    <row r="20" spans="1:26" ht="25.5">
      <c r="A20" s="7"/>
      <c r="B20" s="21" t="s">
        <v>25</v>
      </c>
      <c r="C20" s="50">
        <v>1943301</v>
      </c>
      <c r="D20" s="22">
        <v>2270544.9</v>
      </c>
      <c r="E20" s="23">
        <f t="shared" si="0"/>
        <v>116.83958892626517</v>
      </c>
      <c r="F20" s="24">
        <v>1815775</v>
      </c>
      <c r="G20" s="24">
        <v>1317521.9</v>
      </c>
      <c r="H20" s="23">
        <f t="shared" si="1"/>
        <v>72.55975547631176</v>
      </c>
      <c r="I20" s="46">
        <v>1078629</v>
      </c>
      <c r="J20" s="46">
        <v>760980.19</v>
      </c>
      <c r="K20" s="23">
        <f t="shared" si="2"/>
        <v>70.55068888375892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176600</v>
      </c>
      <c r="V20" s="48">
        <v>162724.07</v>
      </c>
      <c r="W20" s="23">
        <f t="shared" si="5"/>
        <v>92.14273499433749</v>
      </c>
      <c r="X20" s="25">
        <v>559546</v>
      </c>
      <c r="Y20" s="25">
        <v>393217.64</v>
      </c>
      <c r="Z20" s="26">
        <f t="shared" si="6"/>
        <v>70.2744081809181</v>
      </c>
    </row>
    <row r="21" spans="1:26" ht="25.5">
      <c r="A21" s="7"/>
      <c r="B21" s="21" t="s">
        <v>26</v>
      </c>
      <c r="C21" s="50">
        <v>2841428</v>
      </c>
      <c r="D21" s="22">
        <v>3170060.27</v>
      </c>
      <c r="E21" s="23">
        <f t="shared" si="0"/>
        <v>111.56574335158238</v>
      </c>
      <c r="F21" s="24">
        <v>3228687</v>
      </c>
      <c r="G21" s="24">
        <v>2609811.92</v>
      </c>
      <c r="H21" s="23">
        <f t="shared" si="1"/>
        <v>80.83198897880159</v>
      </c>
      <c r="I21" s="46">
        <v>1542135</v>
      </c>
      <c r="J21" s="46">
        <v>1151367.67</v>
      </c>
      <c r="K21" s="23">
        <f t="shared" si="2"/>
        <v>74.66062763636128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809000</v>
      </c>
      <c r="V21" s="48">
        <v>684137.65</v>
      </c>
      <c r="W21" s="23">
        <f t="shared" si="5"/>
        <v>84.56584054388134</v>
      </c>
      <c r="X21" s="25">
        <v>339293</v>
      </c>
      <c r="Y21" s="25">
        <v>278521.3</v>
      </c>
      <c r="Z21" s="26">
        <f t="shared" si="6"/>
        <v>82.08872567368026</v>
      </c>
    </row>
    <row r="22" spans="1:26" ht="27.75" customHeight="1">
      <c r="A22" s="7"/>
      <c r="B22" s="21" t="s">
        <v>27</v>
      </c>
      <c r="C22" s="50">
        <v>4152563</v>
      </c>
      <c r="D22" s="22">
        <v>4887269.28</v>
      </c>
      <c r="E22" s="23">
        <f t="shared" si="0"/>
        <v>117.69283885638822</v>
      </c>
      <c r="F22" s="24">
        <v>4790506</v>
      </c>
      <c r="G22" s="24">
        <v>4409418.04</v>
      </c>
      <c r="H22" s="23">
        <f t="shared" si="1"/>
        <v>92.04493304047631</v>
      </c>
      <c r="I22" s="46">
        <v>1765431</v>
      </c>
      <c r="J22" s="46">
        <v>1504001.23</v>
      </c>
      <c r="K22" s="23">
        <f t="shared" si="2"/>
        <v>85.1917310843641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2092721</v>
      </c>
      <c r="V22" s="48">
        <v>2079925.7</v>
      </c>
      <c r="W22" s="23">
        <f t="shared" si="5"/>
        <v>99.38858070426015</v>
      </c>
      <c r="X22" s="25">
        <v>453373</v>
      </c>
      <c r="Y22" s="25">
        <v>410624.62</v>
      </c>
      <c r="Z22" s="26">
        <f t="shared" si="6"/>
        <v>90.57103532852639</v>
      </c>
    </row>
    <row r="23" spans="1:30" ht="26.25" thickBot="1">
      <c r="A23" s="7"/>
      <c r="B23" s="21" t="s">
        <v>28</v>
      </c>
      <c r="C23" s="50">
        <v>2296922</v>
      </c>
      <c r="D23" s="22">
        <v>2434746.75</v>
      </c>
      <c r="E23" s="23">
        <f t="shared" si="0"/>
        <v>106.00041054942221</v>
      </c>
      <c r="F23" s="24">
        <v>2480763</v>
      </c>
      <c r="G23" s="24">
        <v>2059714.63</v>
      </c>
      <c r="H23" s="23">
        <f t="shared" si="1"/>
        <v>83.02746493719874</v>
      </c>
      <c r="I23" s="46">
        <v>1133395</v>
      </c>
      <c r="J23" s="46">
        <v>952542.23</v>
      </c>
      <c r="K23" s="23">
        <f t="shared" si="2"/>
        <v>84.04327088084914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461030</v>
      </c>
      <c r="V23" s="48">
        <v>328270.71</v>
      </c>
      <c r="W23" s="23">
        <f t="shared" si="5"/>
        <v>71.20376331258271</v>
      </c>
      <c r="X23" s="25">
        <v>437138</v>
      </c>
      <c r="Y23" s="25">
        <v>357392.82</v>
      </c>
      <c r="Z23" s="26">
        <f t="shared" si="6"/>
        <v>81.75743586693447</v>
      </c>
      <c r="AD23" s="51"/>
    </row>
    <row r="24" spans="1:26" ht="37.5" customHeight="1" thickBot="1">
      <c r="A24" s="7"/>
      <c r="B24" s="52" t="s">
        <v>29</v>
      </c>
      <c r="C24" s="53">
        <f>SUM(C18:C23)</f>
        <v>23753404</v>
      </c>
      <c r="D24" s="53">
        <f>SUM(D18:D23)</f>
        <v>20453977.73</v>
      </c>
      <c r="E24" s="38">
        <f t="shared" si="0"/>
        <v>86.10966971302302</v>
      </c>
      <c r="F24" s="53">
        <f>SUM(F18:F23)</f>
        <v>19730397</v>
      </c>
      <c r="G24" s="53">
        <f>SUM(G18:G23)</f>
        <v>16922988.549999997</v>
      </c>
      <c r="H24" s="38">
        <f t="shared" si="1"/>
        <v>85.77115072747901</v>
      </c>
      <c r="I24" s="39">
        <f>SUM(I18:I23)</f>
        <v>8596614</v>
      </c>
      <c r="J24" s="39">
        <f>SUM(J18:J23)</f>
        <v>7159668.73</v>
      </c>
      <c r="K24" s="38">
        <f t="shared" si="2"/>
        <v>83.28475292714086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3112547</v>
      </c>
      <c r="P24" s="39">
        <f>SUM(P18:P23)</f>
        <v>2744121.92</v>
      </c>
      <c r="Q24" s="38">
        <f>P24/O24*100</f>
        <v>88.16322837855942</v>
      </c>
      <c r="R24" s="39"/>
      <c r="S24" s="39"/>
      <c r="T24" s="39"/>
      <c r="U24" s="39">
        <f>SUM(U18:U23)</f>
        <v>4008880</v>
      </c>
      <c r="V24" s="39">
        <f>SUM(V18:V23)</f>
        <v>3640743.09</v>
      </c>
      <c r="W24" s="38">
        <f t="shared" si="5"/>
        <v>90.81696359082837</v>
      </c>
      <c r="X24" s="39">
        <f>SUM(X18:X23)</f>
        <v>2527640</v>
      </c>
      <c r="Y24" s="39">
        <f>SUM(Y18:Y23)</f>
        <v>2029977.7500000002</v>
      </c>
      <c r="Z24" s="40">
        <f t="shared" si="6"/>
        <v>80.31118948900952</v>
      </c>
    </row>
    <row r="25" spans="1:26" ht="22.5" customHeight="1" thickBot="1">
      <c r="A25" s="7"/>
      <c r="B25" s="54" t="s">
        <v>30</v>
      </c>
      <c r="C25" s="55">
        <f>C10+C17+C24</f>
        <v>151785085</v>
      </c>
      <c r="D25" s="55">
        <f>D10+D17+D24</f>
        <v>146752600.34</v>
      </c>
      <c r="E25" s="56">
        <f t="shared" si="0"/>
        <v>96.68446694877827</v>
      </c>
      <c r="F25" s="57">
        <f>F10+F17+F24</f>
        <v>145071611</v>
      </c>
      <c r="G25" s="57">
        <f>G10+G17+G24</f>
        <v>120681310.02</v>
      </c>
      <c r="H25" s="56">
        <f t="shared" si="1"/>
        <v>83.18740599082476</v>
      </c>
      <c r="I25" s="57">
        <f>I10+I17+I24</f>
        <v>36359734</v>
      </c>
      <c r="J25" s="57">
        <f>J10+J17+J24</f>
        <v>29718009.21</v>
      </c>
      <c r="K25" s="56">
        <f t="shared" si="2"/>
        <v>81.7332965362178</v>
      </c>
      <c r="L25" s="57">
        <f>L10+L17+L24</f>
        <v>1001914</v>
      </c>
      <c r="M25" s="57">
        <f>M10+M17+M24</f>
        <v>795558.53</v>
      </c>
      <c r="N25" s="56">
        <f>N10+N17+N24</f>
        <v>79.40387398519235</v>
      </c>
      <c r="O25" s="57">
        <f>O10+O17+O24</f>
        <v>45812787</v>
      </c>
      <c r="P25" s="57">
        <f>P10+P17+P24</f>
        <v>39521791.61</v>
      </c>
      <c r="Q25" s="56">
        <f>P25/O25*100</f>
        <v>86.26803606163493</v>
      </c>
      <c r="R25" s="57"/>
      <c r="S25" s="57"/>
      <c r="T25" s="57"/>
      <c r="U25" s="57">
        <f>U10+U17+U24</f>
        <v>43337118</v>
      </c>
      <c r="V25" s="57">
        <f>V10+V17+V24</f>
        <v>35958117.91</v>
      </c>
      <c r="W25" s="56">
        <f t="shared" si="5"/>
        <v>82.97302536361553</v>
      </c>
      <c r="X25" s="57">
        <f>X10+X17+X24</f>
        <v>9059121</v>
      </c>
      <c r="Y25" s="57">
        <f>Y10+Y17+Y24</f>
        <v>7095996.3100000005</v>
      </c>
      <c r="Z25" s="58">
        <f t="shared" si="6"/>
        <v>78.32985462938402</v>
      </c>
    </row>
    <row r="26" spans="1:26" ht="28.5" customHeight="1" thickBot="1">
      <c r="A26" s="35"/>
      <c r="B26" s="59" t="s">
        <v>31</v>
      </c>
      <c r="C26" s="59">
        <v>564917184</v>
      </c>
      <c r="D26" s="59">
        <v>546262443.99</v>
      </c>
      <c r="E26" s="60">
        <f t="shared" si="0"/>
        <v>96.69779207672323</v>
      </c>
      <c r="F26" s="61">
        <v>550631995</v>
      </c>
      <c r="G26" s="61">
        <v>467447804.86000013</v>
      </c>
      <c r="H26" s="60">
        <f t="shared" si="1"/>
        <v>84.89296101654973</v>
      </c>
      <c r="I26" s="62">
        <v>5670150</v>
      </c>
      <c r="J26" s="62">
        <v>4483813.87</v>
      </c>
      <c r="K26" s="60">
        <f t="shared" si="2"/>
        <v>79.07751770235355</v>
      </c>
      <c r="L26" s="61"/>
      <c r="M26" s="61"/>
      <c r="N26" s="60"/>
      <c r="O26" s="61">
        <v>214900089</v>
      </c>
      <c r="P26" s="62">
        <v>163440726.39000002</v>
      </c>
      <c r="Q26" s="60">
        <f>P26/O26*100</f>
        <v>76.05428511013787</v>
      </c>
      <c r="R26" s="61">
        <v>62478209</v>
      </c>
      <c r="S26" s="62">
        <v>54609213.95</v>
      </c>
      <c r="T26" s="60">
        <f>S26/R26*100</f>
        <v>87.40521667322443</v>
      </c>
      <c r="U26" s="61"/>
      <c r="V26" s="62"/>
      <c r="W26" s="23"/>
      <c r="X26" s="61">
        <v>13053012</v>
      </c>
      <c r="Y26" s="62">
        <v>10820066.37</v>
      </c>
      <c r="Z26" s="63">
        <f t="shared" si="6"/>
        <v>82.89325383290844</v>
      </c>
    </row>
    <row r="27" spans="1:26" ht="24.75" customHeight="1" thickBot="1">
      <c r="A27" s="13"/>
      <c r="B27" s="64" t="s">
        <v>32</v>
      </c>
      <c r="C27" s="65">
        <f>C25+C26</f>
        <v>716702269</v>
      </c>
      <c r="D27" s="65">
        <f>D25+D26</f>
        <v>693015044.33</v>
      </c>
      <c r="E27" s="66">
        <f t="shared" si="0"/>
        <v>96.69497004620199</v>
      </c>
      <c r="F27" s="65">
        <f>F25+F26</f>
        <v>695703606</v>
      </c>
      <c r="G27" s="65">
        <f>G25+G26</f>
        <v>588129114.8800001</v>
      </c>
      <c r="H27" s="66">
        <f t="shared" si="1"/>
        <v>84.53731011421553</v>
      </c>
      <c r="I27" s="67">
        <f>I25+I26</f>
        <v>42029884</v>
      </c>
      <c r="J27" s="67">
        <f>J25+J26</f>
        <v>34201823.08</v>
      </c>
      <c r="K27" s="66">
        <f t="shared" si="2"/>
        <v>81.37501183681591</v>
      </c>
      <c r="L27" s="67">
        <f>L25+L26</f>
        <v>1001914</v>
      </c>
      <c r="M27" s="67">
        <f>M25+M26</f>
        <v>795558.53</v>
      </c>
      <c r="N27" s="66">
        <f>N25+N26</f>
        <v>79.40387398519235</v>
      </c>
      <c r="O27" s="67">
        <f>O25+O26</f>
        <v>260712876</v>
      </c>
      <c r="P27" s="67">
        <f>P25+P26</f>
        <v>202962518</v>
      </c>
      <c r="Q27" s="66">
        <f>P27/O27*100</f>
        <v>77.84905798055021</v>
      </c>
      <c r="R27" s="67">
        <f>R25+R26</f>
        <v>62478209</v>
      </c>
      <c r="S27" s="67">
        <f>S25+S26</f>
        <v>54609213.95</v>
      </c>
      <c r="T27" s="66">
        <f>S27/R27*100</f>
        <v>87.40521667322443</v>
      </c>
      <c r="U27" s="67">
        <f>U25+U26</f>
        <v>43337118</v>
      </c>
      <c r="V27" s="67">
        <f>V25+V26</f>
        <v>35958117.91</v>
      </c>
      <c r="W27" s="66">
        <f>V27/U27*100</f>
        <v>82.97302536361553</v>
      </c>
      <c r="X27" s="67">
        <f>X25+X26</f>
        <v>22112133</v>
      </c>
      <c r="Y27" s="67">
        <f>Y25+Y26</f>
        <v>17916062.68</v>
      </c>
      <c r="Z27" s="68">
        <f t="shared" si="6"/>
        <v>81.023674559121</v>
      </c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2019-10-29T14:24:21Z</dcterms:created>
  <dcterms:modified xsi:type="dcterms:W3CDTF">2019-10-30T06:18:36Z</dcterms:modified>
  <cp:category/>
  <cp:version/>
  <cp:contentType/>
  <cp:contentStatus/>
</cp:coreProperties>
</file>