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<sst xmlns="http://schemas.openxmlformats.org/spreadsheetml/2006/main" count="53" uniqueCount="33">
  <si>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09.12.2019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</si>
  <si>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</si>
  <si>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</si>
  <si>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</si>
  <si>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</si>
  <si>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</si>
  <si>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</si>
  <si>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</si>
  <si>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</si>
  <si>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</si>
  <si>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</si>
  <si>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січень-грудень</t>
  </si>
  <si>
    <t>надійшло за січень-грудень</t>
  </si>
  <si>
    <t>%</t>
  </si>
  <si>
    <t>касові видатки  за січень-грудень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</si>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</sst>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35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2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14" fontId="9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/>
    </xf>
    <xf numFmtId="172" fontId="11" fillId="0" borderId="18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 wrapText="1"/>
    </xf>
    <xf numFmtId="172" fontId="11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/>
    </xf>
    <xf numFmtId="172" fontId="16" fillId="0" borderId="18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72" fontId="16" fillId="0" borderId="19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/>
    </xf>
    <xf numFmtId="172" fontId="16" fillId="0" borderId="20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172" fontId="11" fillId="0" borderId="23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172" fontId="16" fillId="0" borderId="25" xfId="0" applyNumberFormat="1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174" fontId="6" fillId="0" borderId="18" xfId="347" applyNumberFormat="1" applyFont="1" applyFill="1" applyBorder="1" applyAlignment="1">
      <alignment horizontal="center" vertical="center" wrapText="1"/>
      <protection/>
    </xf>
    <xf numFmtId="1" fontId="16" fillId="0" borderId="25" xfId="0" applyNumberFormat="1" applyFont="1" applyFill="1" applyBorder="1" applyAlignment="1">
      <alignment horizontal="center" vertical="center" wrapText="1"/>
    </xf>
    <xf numFmtId="174" fontId="6" fillId="0" borderId="18" xfId="346" applyNumberFormat="1" applyFont="1" applyBorder="1" applyAlignment="1">
      <alignment vertical="center" wrapText="1"/>
      <protection/>
    </xf>
    <xf numFmtId="172" fontId="16" fillId="0" borderId="26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173" fontId="17" fillId="0" borderId="0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 wrapText="1"/>
    </xf>
    <xf numFmtId="1" fontId="18" fillId="0" borderId="23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" fontId="18" fillId="0" borderId="28" xfId="0" applyNumberFormat="1" applyFont="1" applyFill="1" applyBorder="1" applyAlignment="1">
      <alignment horizontal="center" vertical="center"/>
    </xf>
    <xf numFmtId="172" fontId="11" fillId="0" borderId="28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72" fontId="11" fillId="0" borderId="29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2" fontId="16" fillId="0" borderId="23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72" fontId="16" fillId="0" borderId="24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/>
    </xf>
    <xf numFmtId="172" fontId="21" fillId="0" borderId="23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1" fontId="21" fillId="0" borderId="23" xfId="0" applyNumberFormat="1" applyFont="1" applyFill="1" applyBorder="1" applyAlignment="1">
      <alignment horizontal="center" vertical="center"/>
    </xf>
    <xf numFmtId="172" fontId="21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2" fontId="22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L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3"/>
    </sheetView>
  </sheetViews>
  <sheetFormatPr defaultColWidth="9.140625" defaultRowHeight="12.75"/>
  <cols>
    <col min="1" max="1" width="0.85546875" style="1" customWidth="1"/>
    <col min="2" max="2" width="23.421875" style="4" customWidth="1"/>
    <col min="3" max="3" width="16.7109375" style="7" customWidth="1"/>
    <col min="4" max="4" width="18.140625" style="7" customWidth="1"/>
    <col min="5" max="5" width="12.8515625" style="4" customWidth="1"/>
    <col min="6" max="6" width="15.7109375" style="4" customWidth="1"/>
    <col min="7" max="7" width="15.8515625" style="4" customWidth="1"/>
    <col min="8" max="8" width="8.7109375" style="4" customWidth="1"/>
    <col min="9" max="9" width="14.7109375" style="4" customWidth="1"/>
    <col min="10" max="10" width="16.140625" style="4" customWidth="1"/>
    <col min="11" max="11" width="8.8515625" style="4" customWidth="1"/>
    <col min="12" max="12" width="13.57421875" style="4" customWidth="1"/>
    <col min="13" max="13" width="10.7109375" style="4" customWidth="1"/>
    <col min="14" max="14" width="6.8515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13.7109375" style="4" customWidth="1"/>
    <col min="25" max="25" width="15.140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4" ht="12.75">
      <c r="B1" s="2"/>
      <c r="C1" s="3"/>
      <c r="D1" s="3"/>
    </row>
    <row r="2" spans="2:4" ht="12.75">
      <c r="B2" s="5">
        <v>43808</v>
      </c>
      <c r="C2" s="6"/>
      <c r="D2" s="6"/>
    </row>
    <row r="5" spans="2:26" ht="20.25">
      <c r="B5" s="83" t="s">
        <v>0</v>
      </c>
      <c r="C5" s="83"/>
      <c r="D5" s="83"/>
      <c r="E5" s="83"/>
      <c r="F5" s="83"/>
      <c r="G5" s="83"/>
      <c r="H5" s="83"/>
      <c r="I5" s="83"/>
      <c r="J5" s="83"/>
      <c r="K5" s="83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ht="13.5" thickBot="1"/>
    <row r="7" spans="1:26" ht="13.5" customHeight="1" thickBot="1">
      <c r="A7" s="8"/>
      <c r="B7" s="9"/>
      <c r="C7" s="95" t="s">
        <v>1</v>
      </c>
      <c r="D7" s="96"/>
      <c r="E7" s="97"/>
      <c r="F7" s="89" t="s">
        <v>2</v>
      </c>
      <c r="G7" s="90"/>
      <c r="H7" s="91"/>
      <c r="I7" s="80" t="s">
        <v>3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</row>
    <row r="8" spans="1:26" ht="27.75" customHeight="1" thickBot="1">
      <c r="A8" s="10"/>
      <c r="B8" s="100" t="s">
        <v>4</v>
      </c>
      <c r="C8" s="98"/>
      <c r="D8" s="98"/>
      <c r="E8" s="99"/>
      <c r="F8" s="92"/>
      <c r="G8" s="93"/>
      <c r="H8" s="94"/>
      <c r="I8" s="80" t="s">
        <v>5</v>
      </c>
      <c r="J8" s="81"/>
      <c r="K8" s="82"/>
      <c r="L8" s="80" t="s">
        <v>6</v>
      </c>
      <c r="M8" s="81"/>
      <c r="N8" s="82"/>
      <c r="O8" s="85" t="s">
        <v>7</v>
      </c>
      <c r="P8" s="86"/>
      <c r="Q8" s="86"/>
      <c r="R8" s="86" t="s">
        <v>8</v>
      </c>
      <c r="S8" s="86"/>
      <c r="T8" s="86"/>
      <c r="U8" s="88" t="s">
        <v>9</v>
      </c>
      <c r="V8" s="86"/>
      <c r="W8" s="86"/>
      <c r="X8" s="86" t="s">
        <v>10</v>
      </c>
      <c r="Y8" s="86"/>
      <c r="Z8" s="87"/>
    </row>
    <row r="9" spans="1:26" ht="87.75" customHeight="1">
      <c r="A9" s="10"/>
      <c r="B9" s="101"/>
      <c r="C9" s="11" t="s">
        <v>11</v>
      </c>
      <c r="D9" s="12" t="s">
        <v>12</v>
      </c>
      <c r="E9" s="13" t="s">
        <v>13</v>
      </c>
      <c r="F9" s="14" t="s">
        <v>11</v>
      </c>
      <c r="G9" s="13" t="s">
        <v>14</v>
      </c>
      <c r="H9" s="15" t="s">
        <v>13</v>
      </c>
      <c r="I9" s="14" t="s">
        <v>11</v>
      </c>
      <c r="J9" s="13" t="s">
        <v>14</v>
      </c>
      <c r="K9" s="16" t="s">
        <v>13</v>
      </c>
      <c r="L9" s="14" t="s">
        <v>11</v>
      </c>
      <c r="M9" s="13" t="s">
        <v>14</v>
      </c>
      <c r="N9" s="16" t="s">
        <v>13</v>
      </c>
      <c r="O9" s="14" t="s">
        <v>11</v>
      </c>
      <c r="P9" s="13" t="s">
        <v>14</v>
      </c>
      <c r="Q9" s="16" t="s">
        <v>13</v>
      </c>
      <c r="R9" s="14" t="s">
        <v>11</v>
      </c>
      <c r="S9" s="13" t="s">
        <v>14</v>
      </c>
      <c r="T9" s="16" t="s">
        <v>13</v>
      </c>
      <c r="U9" s="14" t="s">
        <v>11</v>
      </c>
      <c r="V9" s="13" t="s">
        <v>14</v>
      </c>
      <c r="W9" s="16" t="s">
        <v>13</v>
      </c>
      <c r="X9" s="14" t="s">
        <v>11</v>
      </c>
      <c r="Y9" s="13" t="s">
        <v>14</v>
      </c>
      <c r="Z9" s="17" t="s">
        <v>13</v>
      </c>
    </row>
    <row r="10" spans="1:26" ht="42.75" customHeight="1" thickBot="1">
      <c r="A10" s="18"/>
      <c r="B10" s="19" t="s">
        <v>15</v>
      </c>
      <c r="C10" s="20">
        <v>62898718</v>
      </c>
      <c r="D10" s="20">
        <v>61191607.27</v>
      </c>
      <c r="E10" s="21">
        <f aca="true" t="shared" si="0" ref="E10:E27">D10/C10*100</f>
        <v>97.28593716329799</v>
      </c>
      <c r="F10" s="22">
        <v>60911573</v>
      </c>
      <c r="G10" s="22">
        <v>54852561.38</v>
      </c>
      <c r="H10" s="21">
        <f aca="true" t="shared" si="1" ref="H10:H27">G10/F10*100</f>
        <v>90.05277433895856</v>
      </c>
      <c r="I10" s="22">
        <v>8815412</v>
      </c>
      <c r="J10" s="22">
        <v>7332768.220000001</v>
      </c>
      <c r="K10" s="21">
        <f aca="true" t="shared" si="2" ref="K10:K27">J10/I10*100</f>
        <v>83.18123100769425</v>
      </c>
      <c r="L10" s="22"/>
      <c r="M10" s="22"/>
      <c r="N10" s="22"/>
      <c r="O10" s="23">
        <v>23855706</v>
      </c>
      <c r="P10" s="23">
        <v>20772607.30000001</v>
      </c>
      <c r="Q10" s="21">
        <f>P10/O10*100</f>
        <v>87.07605341883409</v>
      </c>
      <c r="R10" s="24"/>
      <c r="S10" s="24"/>
      <c r="T10" s="22"/>
      <c r="U10" s="23">
        <v>25553527</v>
      </c>
      <c r="V10" s="23">
        <v>24271369.75</v>
      </c>
      <c r="W10" s="21">
        <f aca="true" t="shared" si="3" ref="W10:W17">V10/U10*100</f>
        <v>94.9824646515528</v>
      </c>
      <c r="X10" s="23"/>
      <c r="Y10" s="23"/>
      <c r="Z10" s="25"/>
    </row>
    <row r="11" spans="1:26" ht="38.25" customHeight="1">
      <c r="A11" s="10"/>
      <c r="B11" s="26" t="s">
        <v>16</v>
      </c>
      <c r="C11" s="27">
        <v>11154643</v>
      </c>
      <c r="D11" s="27">
        <v>11175264.67</v>
      </c>
      <c r="E11" s="28">
        <f t="shared" si="0"/>
        <v>100.18487073051105</v>
      </c>
      <c r="F11" s="29">
        <v>11242413</v>
      </c>
      <c r="G11" s="29">
        <v>9764731.21</v>
      </c>
      <c r="H11" s="28">
        <f t="shared" si="1"/>
        <v>86.85618656777687</v>
      </c>
      <c r="I11" s="29">
        <v>3361129</v>
      </c>
      <c r="J11" s="29">
        <v>2837136.43</v>
      </c>
      <c r="K11" s="28">
        <f t="shared" si="2"/>
        <v>84.4102213869209</v>
      </c>
      <c r="L11" s="30"/>
      <c r="M11" s="29"/>
      <c r="N11" s="29"/>
      <c r="O11" s="30">
        <v>3808145</v>
      </c>
      <c r="P11" s="30">
        <v>3247058.4</v>
      </c>
      <c r="Q11" s="28">
        <f>P11/O11*100</f>
        <v>85.26614401499943</v>
      </c>
      <c r="R11" s="29"/>
      <c r="S11" s="29"/>
      <c r="T11" s="29"/>
      <c r="U11" s="30">
        <v>2040092</v>
      </c>
      <c r="V11" s="30">
        <v>1917021.5</v>
      </c>
      <c r="W11" s="28">
        <f t="shared" si="3"/>
        <v>93.96740441117362</v>
      </c>
      <c r="X11" s="30">
        <v>1521212</v>
      </c>
      <c r="Y11" s="30">
        <v>1269820.6</v>
      </c>
      <c r="Z11" s="31">
        <f aca="true" t="shared" si="4" ref="Z11:Z17">Y11/X11*100</f>
        <v>83.47426920113699</v>
      </c>
    </row>
    <row r="12" spans="1:26" ht="25.5">
      <c r="A12" s="10"/>
      <c r="B12" s="26" t="s">
        <v>17</v>
      </c>
      <c r="C12" s="27">
        <v>12316470</v>
      </c>
      <c r="D12" s="27">
        <v>11899033.28</v>
      </c>
      <c r="E12" s="28">
        <f t="shared" si="0"/>
        <v>96.6107438251382</v>
      </c>
      <c r="F12" s="29">
        <v>12002858</v>
      </c>
      <c r="G12" s="29">
        <v>9679037.270000003</v>
      </c>
      <c r="H12" s="28">
        <f t="shared" si="1"/>
        <v>80.63943829044719</v>
      </c>
      <c r="I12" s="29">
        <v>4538749</v>
      </c>
      <c r="J12" s="29">
        <v>3742877.04</v>
      </c>
      <c r="K12" s="28">
        <f t="shared" si="2"/>
        <v>82.4649488218009</v>
      </c>
      <c r="L12" s="32"/>
      <c r="M12" s="32"/>
      <c r="N12" s="29"/>
      <c r="O12" s="30">
        <v>3318024</v>
      </c>
      <c r="P12" s="30">
        <v>2764025.23</v>
      </c>
      <c r="Q12" s="28">
        <f>P12/O12*100</f>
        <v>83.3033525375344</v>
      </c>
      <c r="R12" s="32"/>
      <c r="S12" s="32"/>
      <c r="T12" s="29"/>
      <c r="U12" s="30">
        <v>2094160</v>
      </c>
      <c r="V12" s="30">
        <v>1499443.21</v>
      </c>
      <c r="W12" s="28">
        <f t="shared" si="3"/>
        <v>71.6011770829354</v>
      </c>
      <c r="X12" s="30">
        <v>985601</v>
      </c>
      <c r="Y12" s="30">
        <v>744734.41</v>
      </c>
      <c r="Z12" s="31">
        <f t="shared" si="4"/>
        <v>75.56145032320381</v>
      </c>
    </row>
    <row r="13" spans="1:26" ht="25.5">
      <c r="A13" s="10"/>
      <c r="B13" s="26" t="s">
        <v>18</v>
      </c>
      <c r="C13" s="27">
        <v>16546469</v>
      </c>
      <c r="D13" s="27">
        <v>15686320.98</v>
      </c>
      <c r="E13" s="28">
        <f t="shared" si="0"/>
        <v>94.80162190495145</v>
      </c>
      <c r="F13" s="29">
        <v>17508852</v>
      </c>
      <c r="G13" s="29">
        <v>14374630.74</v>
      </c>
      <c r="H13" s="28">
        <f t="shared" si="1"/>
        <v>82.09921895507483</v>
      </c>
      <c r="I13" s="29">
        <v>4867187</v>
      </c>
      <c r="J13" s="29">
        <v>4200799.6</v>
      </c>
      <c r="K13" s="28">
        <f t="shared" si="2"/>
        <v>86.30857207664303</v>
      </c>
      <c r="L13" s="32">
        <v>1206807</v>
      </c>
      <c r="M13" s="32">
        <v>987544.59</v>
      </c>
      <c r="N13" s="28">
        <f>M13/L13*100</f>
        <v>81.83119504610099</v>
      </c>
      <c r="O13" s="30">
        <v>6505557</v>
      </c>
      <c r="P13" s="30">
        <v>5420557.430000001</v>
      </c>
      <c r="Q13" s="28">
        <f>P13/O13*100</f>
        <v>83.32195736660213</v>
      </c>
      <c r="R13" s="32"/>
      <c r="S13" s="32"/>
      <c r="T13" s="29"/>
      <c r="U13" s="30">
        <v>2758305</v>
      </c>
      <c r="V13" s="30">
        <v>2264708.39</v>
      </c>
      <c r="W13" s="28">
        <f t="shared" si="3"/>
        <v>82.10507503702456</v>
      </c>
      <c r="X13" s="30">
        <v>1405865</v>
      </c>
      <c r="Y13" s="30">
        <v>1086836.43</v>
      </c>
      <c r="Z13" s="31">
        <f t="shared" si="4"/>
        <v>77.30731115718793</v>
      </c>
    </row>
    <row r="14" spans="1:26" ht="25.5">
      <c r="A14" s="10"/>
      <c r="B14" s="26" t="s">
        <v>19</v>
      </c>
      <c r="C14" s="27">
        <v>4614582</v>
      </c>
      <c r="D14" s="27">
        <v>4541789.2</v>
      </c>
      <c r="E14" s="28">
        <f t="shared" si="0"/>
        <v>98.42254834782436</v>
      </c>
      <c r="F14" s="29">
        <v>4687435</v>
      </c>
      <c r="G14" s="29">
        <v>4188833.76</v>
      </c>
      <c r="H14" s="28">
        <f t="shared" si="1"/>
        <v>89.36302604729451</v>
      </c>
      <c r="I14" s="29">
        <v>1421204</v>
      </c>
      <c r="J14" s="29">
        <v>1358170.33</v>
      </c>
      <c r="K14" s="28">
        <f t="shared" si="2"/>
        <v>95.5647697304539</v>
      </c>
      <c r="L14" s="29"/>
      <c r="M14" s="29"/>
      <c r="N14" s="29"/>
      <c r="O14" s="30">
        <v>2379597</v>
      </c>
      <c r="P14" s="30">
        <v>2035268.69</v>
      </c>
      <c r="Q14" s="28">
        <f>P14/O14*100</f>
        <v>85.52997377286994</v>
      </c>
      <c r="R14" s="32"/>
      <c r="S14" s="32"/>
      <c r="T14" s="29"/>
      <c r="U14" s="30">
        <v>147620</v>
      </c>
      <c r="V14" s="30">
        <v>125432.43</v>
      </c>
      <c r="W14" s="28">
        <f t="shared" si="3"/>
        <v>84.96980761414441</v>
      </c>
      <c r="X14" s="30">
        <v>490215</v>
      </c>
      <c r="Y14" s="30">
        <v>433137.75</v>
      </c>
      <c r="Z14" s="31">
        <f t="shared" si="4"/>
        <v>88.35669043174933</v>
      </c>
    </row>
    <row r="15" spans="1:26" ht="25.5">
      <c r="A15" s="10"/>
      <c r="B15" s="26" t="s">
        <v>20</v>
      </c>
      <c r="C15" s="27">
        <v>5550867</v>
      </c>
      <c r="D15" s="27">
        <v>5793334.130000001</v>
      </c>
      <c r="E15" s="28">
        <f t="shared" si="0"/>
        <v>104.36809474988323</v>
      </c>
      <c r="F15" s="29">
        <v>6539577</v>
      </c>
      <c r="G15" s="29">
        <v>5757439.749999999</v>
      </c>
      <c r="H15" s="28">
        <f t="shared" si="1"/>
        <v>88.03994126837254</v>
      </c>
      <c r="I15" s="29">
        <v>2366039</v>
      </c>
      <c r="J15" s="29">
        <v>1931180.74</v>
      </c>
      <c r="K15" s="28">
        <f t="shared" si="2"/>
        <v>81.62083296175592</v>
      </c>
      <c r="L15" s="29"/>
      <c r="M15" s="29"/>
      <c r="N15" s="29"/>
      <c r="O15" s="30"/>
      <c r="P15" s="30"/>
      <c r="Q15" s="28"/>
      <c r="R15" s="32"/>
      <c r="S15" s="32"/>
      <c r="T15" s="29"/>
      <c r="U15" s="30">
        <v>3063991</v>
      </c>
      <c r="V15" s="30">
        <v>2901925.17</v>
      </c>
      <c r="W15" s="28">
        <f t="shared" si="3"/>
        <v>94.71062969832484</v>
      </c>
      <c r="X15" s="30">
        <v>466947</v>
      </c>
      <c r="Y15" s="30">
        <v>390496.63</v>
      </c>
      <c r="Z15" s="31">
        <f t="shared" si="4"/>
        <v>83.62761298391467</v>
      </c>
    </row>
    <row r="16" spans="1:26" ht="26.25" thickBot="1">
      <c r="A16" s="18"/>
      <c r="B16" s="33" t="s">
        <v>21</v>
      </c>
      <c r="C16" s="34">
        <v>39353042</v>
      </c>
      <c r="D16" s="34">
        <v>39200410.760000005</v>
      </c>
      <c r="E16" s="35">
        <f t="shared" si="0"/>
        <v>99.6121488143153</v>
      </c>
      <c r="F16" s="36">
        <v>32483967</v>
      </c>
      <c r="G16" s="36">
        <v>26706439.590000004</v>
      </c>
      <c r="H16" s="35">
        <f t="shared" si="1"/>
        <v>82.21421844813474</v>
      </c>
      <c r="I16" s="36">
        <v>8467147</v>
      </c>
      <c r="J16" s="36">
        <v>6820094.3</v>
      </c>
      <c r="K16" s="35">
        <f t="shared" si="2"/>
        <v>80.54772522550984</v>
      </c>
      <c r="L16" s="36"/>
      <c r="M16" s="36"/>
      <c r="N16" s="36"/>
      <c r="O16" s="37">
        <v>11416471</v>
      </c>
      <c r="P16" s="37">
        <v>9360781.64</v>
      </c>
      <c r="Q16" s="35">
        <f>P16/O16*100</f>
        <v>81.9936532050929</v>
      </c>
      <c r="R16" s="38"/>
      <c r="S16" s="38"/>
      <c r="T16" s="36"/>
      <c r="U16" s="37">
        <v>6799639</v>
      </c>
      <c r="V16" s="37">
        <v>5880069.260000001</v>
      </c>
      <c r="W16" s="35">
        <f t="shared" si="3"/>
        <v>86.47619763343319</v>
      </c>
      <c r="X16" s="37">
        <v>3152793</v>
      </c>
      <c r="Y16" s="37">
        <v>2439586.75</v>
      </c>
      <c r="Z16" s="39">
        <f t="shared" si="4"/>
        <v>77.37858939676661</v>
      </c>
    </row>
    <row r="17" spans="1:26" ht="26.25" thickBot="1">
      <c r="A17" s="40"/>
      <c r="B17" s="41" t="s">
        <v>22</v>
      </c>
      <c r="C17" s="42">
        <f>SUM(C11:C16)</f>
        <v>89536073</v>
      </c>
      <c r="D17" s="42">
        <f>SUM(D11:D16)</f>
        <v>88296153.02000001</v>
      </c>
      <c r="E17" s="43">
        <f t="shared" si="0"/>
        <v>98.61517270251512</v>
      </c>
      <c r="F17" s="44">
        <f>SUM(F11:F16)</f>
        <v>84465102</v>
      </c>
      <c r="G17" s="44">
        <f>SUM(G11:G16)</f>
        <v>70471112.32000001</v>
      </c>
      <c r="H17" s="43">
        <f t="shared" si="1"/>
        <v>83.43222307361921</v>
      </c>
      <c r="I17" s="44">
        <f>SUM(I11:I16)</f>
        <v>25021455</v>
      </c>
      <c r="J17" s="44">
        <f>SUM(J11:J16)</f>
        <v>20890258.44</v>
      </c>
      <c r="K17" s="43">
        <f t="shared" si="2"/>
        <v>83.48938317136233</v>
      </c>
      <c r="L17" s="44">
        <f>SUM(L11:L16)</f>
        <v>1206807</v>
      </c>
      <c r="M17" s="44">
        <f>SUM(M11:M16)</f>
        <v>987544.59</v>
      </c>
      <c r="N17" s="43">
        <f>M17/L17*100</f>
        <v>81.83119504610099</v>
      </c>
      <c r="O17" s="44">
        <f>SUM(O11:O16)</f>
        <v>27427794</v>
      </c>
      <c r="P17" s="44">
        <f>SUM(P11:P16)</f>
        <v>22827691.39</v>
      </c>
      <c r="Q17" s="43">
        <f>P17/O17*100</f>
        <v>83.22831719532384</v>
      </c>
      <c r="R17" s="44">
        <f>SUM(R11:R16)</f>
        <v>0</v>
      </c>
      <c r="S17" s="44">
        <f>SUM(S11:S16)</f>
        <v>0</v>
      </c>
      <c r="T17" s="44">
        <f>SUM(T11:T16)</f>
        <v>0</v>
      </c>
      <c r="U17" s="44">
        <f>SUM(U11:U16)</f>
        <v>16903807</v>
      </c>
      <c r="V17" s="44">
        <f>SUM(V11:V16)</f>
        <v>14588599.96</v>
      </c>
      <c r="W17" s="43">
        <f t="shared" si="3"/>
        <v>86.30363538817025</v>
      </c>
      <c r="X17" s="44">
        <f>SUM(X11:X16)</f>
        <v>8022633</v>
      </c>
      <c r="Y17" s="44">
        <f>SUM(Y11:Y16)</f>
        <v>6364612.57</v>
      </c>
      <c r="Z17" s="45">
        <f t="shared" si="4"/>
        <v>79.33321354722321</v>
      </c>
    </row>
    <row r="18" spans="1:26" ht="25.5">
      <c r="A18" s="10"/>
      <c r="B18" s="46" t="s">
        <v>23</v>
      </c>
      <c r="C18" s="47">
        <v>3914593</v>
      </c>
      <c r="D18" s="48">
        <v>3925325.34</v>
      </c>
      <c r="E18" s="49">
        <f t="shared" si="0"/>
        <v>100.27416234586839</v>
      </c>
      <c r="F18" s="50">
        <v>1861926</v>
      </c>
      <c r="G18" s="50">
        <v>1711528.6</v>
      </c>
      <c r="H18" s="49">
        <f t="shared" si="1"/>
        <v>91.92248241874275</v>
      </c>
      <c r="I18" s="51">
        <v>1502433</v>
      </c>
      <c r="J18" s="51">
        <v>1418210.08</v>
      </c>
      <c r="K18" s="49">
        <f t="shared" si="2"/>
        <v>94.39423122362196</v>
      </c>
      <c r="L18" s="50"/>
      <c r="M18" s="50"/>
      <c r="N18" s="50"/>
      <c r="O18" s="50"/>
      <c r="P18" s="50"/>
      <c r="Q18" s="49"/>
      <c r="R18" s="52"/>
      <c r="S18" s="52"/>
      <c r="T18" s="50"/>
      <c r="U18" s="53">
        <v>358293</v>
      </c>
      <c r="V18" s="53">
        <v>292618.52</v>
      </c>
      <c r="W18" s="49"/>
      <c r="X18" s="52"/>
      <c r="Y18" s="52"/>
      <c r="Z18" s="54"/>
    </row>
    <row r="19" spans="1:26" ht="25.5">
      <c r="A19" s="10"/>
      <c r="B19" s="26" t="s">
        <v>24</v>
      </c>
      <c r="C19" s="55">
        <v>10221709</v>
      </c>
      <c r="D19" s="27">
        <v>9640720.79</v>
      </c>
      <c r="E19" s="28">
        <f t="shared" si="0"/>
        <v>94.31613431765665</v>
      </c>
      <c r="F19" s="29">
        <v>7033126</v>
      </c>
      <c r="G19" s="29">
        <v>6182637.070000002</v>
      </c>
      <c r="H19" s="28">
        <f t="shared" si="1"/>
        <v>87.90738385747677</v>
      </c>
      <c r="I19" s="51">
        <v>2160185</v>
      </c>
      <c r="J19" s="51">
        <v>1941403.25</v>
      </c>
      <c r="K19" s="28">
        <f t="shared" si="2"/>
        <v>89.87208271513782</v>
      </c>
      <c r="L19" s="29"/>
      <c r="M19" s="29"/>
      <c r="N19" s="29"/>
      <c r="O19" s="30">
        <v>3796181</v>
      </c>
      <c r="P19" s="30">
        <v>3343367.41</v>
      </c>
      <c r="Q19" s="28">
        <f>P19/O19*100</f>
        <v>88.07186511918162</v>
      </c>
      <c r="R19" s="32"/>
      <c r="S19" s="32"/>
      <c r="T19" s="29"/>
      <c r="U19" s="53">
        <v>167736</v>
      </c>
      <c r="V19" s="53">
        <v>120850.57</v>
      </c>
      <c r="W19" s="28">
        <f aca="true" t="shared" si="5" ref="W19:W25">V19/U19*100</f>
        <v>72.04808150903801</v>
      </c>
      <c r="X19" s="30">
        <v>894007</v>
      </c>
      <c r="Y19" s="30">
        <v>761999.44</v>
      </c>
      <c r="Z19" s="31">
        <f aca="true" t="shared" si="6" ref="Z19:Z27">Y19/X19*100</f>
        <v>85.23416930739916</v>
      </c>
    </row>
    <row r="20" spans="1:26" ht="25.5">
      <c r="A20" s="10"/>
      <c r="B20" s="26" t="s">
        <v>25</v>
      </c>
      <c r="C20" s="55">
        <v>2378775</v>
      </c>
      <c r="D20" s="27">
        <v>2667673.81</v>
      </c>
      <c r="E20" s="28">
        <f t="shared" si="0"/>
        <v>112.14485649126127</v>
      </c>
      <c r="F20" s="29">
        <v>2297775</v>
      </c>
      <c r="G20" s="29">
        <v>1792242.6</v>
      </c>
      <c r="H20" s="28">
        <f t="shared" si="1"/>
        <v>77.99904690407024</v>
      </c>
      <c r="I20" s="51">
        <v>1397999</v>
      </c>
      <c r="J20" s="51">
        <v>1036868.94</v>
      </c>
      <c r="K20" s="28">
        <f t="shared" si="2"/>
        <v>74.16807451221352</v>
      </c>
      <c r="L20" s="29"/>
      <c r="M20" s="29"/>
      <c r="N20" s="29"/>
      <c r="O20" s="30"/>
      <c r="P20" s="30"/>
      <c r="Q20" s="28"/>
      <c r="R20" s="32"/>
      <c r="S20" s="32"/>
      <c r="T20" s="29"/>
      <c r="U20" s="53">
        <v>216166</v>
      </c>
      <c r="V20" s="53">
        <v>184936.19</v>
      </c>
      <c r="W20" s="28">
        <f t="shared" si="5"/>
        <v>85.55285752616045</v>
      </c>
      <c r="X20" s="30">
        <v>682410</v>
      </c>
      <c r="Y20" s="30">
        <v>569837.47</v>
      </c>
      <c r="Z20" s="31">
        <f t="shared" si="6"/>
        <v>83.5036810714966</v>
      </c>
    </row>
    <row r="21" spans="1:26" ht="25.5">
      <c r="A21" s="10"/>
      <c r="B21" s="26" t="s">
        <v>26</v>
      </c>
      <c r="C21" s="55">
        <v>3697034</v>
      </c>
      <c r="D21" s="27">
        <v>3790240.74</v>
      </c>
      <c r="E21" s="28">
        <f t="shared" si="0"/>
        <v>102.52112206704078</v>
      </c>
      <c r="F21" s="29">
        <v>3890884</v>
      </c>
      <c r="G21" s="29">
        <v>3262142.37</v>
      </c>
      <c r="H21" s="28">
        <f t="shared" si="1"/>
        <v>83.84064829483479</v>
      </c>
      <c r="I21" s="51">
        <v>1810735</v>
      </c>
      <c r="J21" s="51">
        <v>1402303.11</v>
      </c>
      <c r="K21" s="28">
        <f t="shared" si="2"/>
        <v>77.44386174674925</v>
      </c>
      <c r="L21" s="29"/>
      <c r="M21" s="29"/>
      <c r="N21" s="29"/>
      <c r="O21" s="30"/>
      <c r="P21" s="30"/>
      <c r="Q21" s="28"/>
      <c r="R21" s="32"/>
      <c r="S21" s="32"/>
      <c r="T21" s="29"/>
      <c r="U21" s="53">
        <v>1133899</v>
      </c>
      <c r="V21" s="53">
        <v>1011609.39</v>
      </c>
      <c r="W21" s="28">
        <f t="shared" si="5"/>
        <v>89.21512321644167</v>
      </c>
      <c r="X21" s="30">
        <v>426490</v>
      </c>
      <c r="Y21" s="30">
        <v>345844.57</v>
      </c>
      <c r="Z21" s="31">
        <f t="shared" si="6"/>
        <v>81.09089779361767</v>
      </c>
    </row>
    <row r="22" spans="1:26" ht="27.75" customHeight="1">
      <c r="A22" s="10"/>
      <c r="B22" s="26" t="s">
        <v>27</v>
      </c>
      <c r="C22" s="55">
        <v>4927595</v>
      </c>
      <c r="D22" s="27">
        <v>5571305.6899999995</v>
      </c>
      <c r="E22" s="28">
        <f t="shared" si="0"/>
        <v>113.06338467345631</v>
      </c>
      <c r="F22" s="29">
        <v>5388573</v>
      </c>
      <c r="G22" s="29">
        <v>5036361.71</v>
      </c>
      <c r="H22" s="28">
        <f t="shared" si="1"/>
        <v>93.46373724546369</v>
      </c>
      <c r="I22" s="51">
        <v>2198283</v>
      </c>
      <c r="J22" s="51">
        <v>2004061.25</v>
      </c>
      <c r="K22" s="28">
        <f t="shared" si="2"/>
        <v>91.16484319807778</v>
      </c>
      <c r="L22" s="29"/>
      <c r="M22" s="29"/>
      <c r="N22" s="29"/>
      <c r="O22" s="30"/>
      <c r="P22" s="30"/>
      <c r="Q22" s="28"/>
      <c r="R22" s="32"/>
      <c r="S22" s="32"/>
      <c r="T22" s="29"/>
      <c r="U22" s="53">
        <v>2131507</v>
      </c>
      <c r="V22" s="53">
        <v>2090166.67</v>
      </c>
      <c r="W22" s="28">
        <f t="shared" si="5"/>
        <v>98.06051164739313</v>
      </c>
      <c r="X22" s="30">
        <v>558740</v>
      </c>
      <c r="Y22" s="30">
        <v>480512.3</v>
      </c>
      <c r="Z22" s="31">
        <f t="shared" si="6"/>
        <v>85.9992662061066</v>
      </c>
    </row>
    <row r="23" spans="1:30" ht="26.25" thickBot="1">
      <c r="A23" s="10"/>
      <c r="B23" s="26" t="s">
        <v>28</v>
      </c>
      <c r="C23" s="55">
        <v>2694325</v>
      </c>
      <c r="D23" s="27">
        <v>2775727.01</v>
      </c>
      <c r="E23" s="28">
        <f t="shared" si="0"/>
        <v>103.02123945700686</v>
      </c>
      <c r="F23" s="29">
        <v>2861518</v>
      </c>
      <c r="G23" s="29">
        <v>2374150.98</v>
      </c>
      <c r="H23" s="28">
        <f t="shared" si="1"/>
        <v>82.96823504168067</v>
      </c>
      <c r="I23" s="51">
        <v>1380426</v>
      </c>
      <c r="J23" s="51">
        <v>1139507.33</v>
      </c>
      <c r="K23" s="28">
        <f t="shared" si="2"/>
        <v>82.54751286921575</v>
      </c>
      <c r="L23" s="29"/>
      <c r="M23" s="29"/>
      <c r="N23" s="29"/>
      <c r="O23" s="30"/>
      <c r="P23" s="30"/>
      <c r="Q23" s="28"/>
      <c r="R23" s="32"/>
      <c r="S23" s="32"/>
      <c r="T23" s="29"/>
      <c r="U23" s="53">
        <v>494523</v>
      </c>
      <c r="V23" s="53">
        <v>372068.49</v>
      </c>
      <c r="W23" s="28">
        <f t="shared" si="5"/>
        <v>75.23785344665465</v>
      </c>
      <c r="X23" s="30">
        <v>537369</v>
      </c>
      <c r="Y23" s="30">
        <v>434473.12</v>
      </c>
      <c r="Z23" s="31">
        <f t="shared" si="6"/>
        <v>80.85191367570515</v>
      </c>
      <c r="AD23" s="56"/>
    </row>
    <row r="24" spans="1:26" ht="37.5" customHeight="1" thickBot="1">
      <c r="A24" s="10"/>
      <c r="B24" s="57" t="s">
        <v>29</v>
      </c>
      <c r="C24" s="58">
        <f>SUM(C18:C23)</f>
        <v>27834031</v>
      </c>
      <c r="D24" s="58">
        <f>SUM(D18:D23)</f>
        <v>28370993.379999995</v>
      </c>
      <c r="E24" s="43">
        <f t="shared" si="0"/>
        <v>101.92915779967333</v>
      </c>
      <c r="F24" s="59">
        <f>SUM(F18:F23)</f>
        <v>23333802</v>
      </c>
      <c r="G24" s="59">
        <f>SUM(G18:G23)</f>
        <v>20359063.330000002</v>
      </c>
      <c r="H24" s="43">
        <f t="shared" si="1"/>
        <v>87.25137605093248</v>
      </c>
      <c r="I24" s="44">
        <f>SUM(I18:I23)</f>
        <v>10450061</v>
      </c>
      <c r="J24" s="44">
        <f>SUM(J18:J23)</f>
        <v>8942353.96</v>
      </c>
      <c r="K24" s="43">
        <f t="shared" si="2"/>
        <v>85.57226565471724</v>
      </c>
      <c r="L24" s="44">
        <f>SUM(L18:L23)</f>
        <v>0</v>
      </c>
      <c r="M24" s="44">
        <f>SUM(M18:M23)</f>
        <v>0</v>
      </c>
      <c r="N24" s="44">
        <f>SUM(N18:N23)</f>
        <v>0</v>
      </c>
      <c r="O24" s="44">
        <f>SUM(O18:O23)</f>
        <v>3796181</v>
      </c>
      <c r="P24" s="44">
        <f>SUM(P18:P23)</f>
        <v>3343367.41</v>
      </c>
      <c r="Q24" s="43">
        <f>P24/O24*100</f>
        <v>88.07186511918162</v>
      </c>
      <c r="R24" s="44"/>
      <c r="S24" s="44"/>
      <c r="T24" s="44"/>
      <c r="U24" s="44">
        <f>SUM(U18:U23)</f>
        <v>4502124</v>
      </c>
      <c r="V24" s="44">
        <f>SUM(V18:V23)</f>
        <v>4072249.83</v>
      </c>
      <c r="W24" s="43">
        <f t="shared" si="5"/>
        <v>90.4517474418741</v>
      </c>
      <c r="X24" s="44">
        <f>SUM(X18:X23)</f>
        <v>3099016</v>
      </c>
      <c r="Y24" s="44">
        <f>SUM(Y18:Y23)</f>
        <v>2592666.9</v>
      </c>
      <c r="Z24" s="45">
        <f t="shared" si="6"/>
        <v>83.66097174070737</v>
      </c>
    </row>
    <row r="25" spans="1:26" ht="22.5" customHeight="1" thickBot="1">
      <c r="A25" s="10"/>
      <c r="B25" s="60" t="s">
        <v>30</v>
      </c>
      <c r="C25" s="61">
        <f>C10+C17+C24</f>
        <v>180268822</v>
      </c>
      <c r="D25" s="61">
        <f>D10+D17+D24</f>
        <v>177858753.67000002</v>
      </c>
      <c r="E25" s="62">
        <f t="shared" si="0"/>
        <v>98.6630697958408</v>
      </c>
      <c r="F25" s="63">
        <f>F10+F17+F24</f>
        <v>168710477</v>
      </c>
      <c r="G25" s="63">
        <f>G10+G17+G24</f>
        <v>145682737.03000003</v>
      </c>
      <c r="H25" s="62">
        <f t="shared" si="1"/>
        <v>86.35073507023516</v>
      </c>
      <c r="I25" s="63">
        <f>I10+I17+I24</f>
        <v>44286928</v>
      </c>
      <c r="J25" s="63">
        <f>J10+J17+J24</f>
        <v>37165380.620000005</v>
      </c>
      <c r="K25" s="62">
        <f t="shared" si="2"/>
        <v>83.91952726998812</v>
      </c>
      <c r="L25" s="63">
        <f>L10+L17+L24</f>
        <v>1206807</v>
      </c>
      <c r="M25" s="63">
        <f>M10+M17+M24</f>
        <v>987544.59</v>
      </c>
      <c r="N25" s="62">
        <f>N10+N17+N24</f>
        <v>81.83119504610099</v>
      </c>
      <c r="O25" s="63">
        <f>O10+O17+O24</f>
        <v>55079681</v>
      </c>
      <c r="P25" s="63">
        <f>P10+P17+P24</f>
        <v>46943666.10000001</v>
      </c>
      <c r="Q25" s="62">
        <f>P25/O25*100</f>
        <v>85.22864556895311</v>
      </c>
      <c r="R25" s="63"/>
      <c r="S25" s="63"/>
      <c r="T25" s="63"/>
      <c r="U25" s="63">
        <f>U10+U17+U24</f>
        <v>46959458</v>
      </c>
      <c r="V25" s="63">
        <f>V10+V17+V24</f>
        <v>42932219.54</v>
      </c>
      <c r="W25" s="62">
        <f t="shared" si="5"/>
        <v>91.4240099193649</v>
      </c>
      <c r="X25" s="63">
        <f>X10+X17+X24</f>
        <v>11121649</v>
      </c>
      <c r="Y25" s="63">
        <f>Y10+Y17+Y24</f>
        <v>8957279.47</v>
      </c>
      <c r="Z25" s="64">
        <f t="shared" si="6"/>
        <v>80.53913111266144</v>
      </c>
    </row>
    <row r="26" spans="1:26" ht="28.5" customHeight="1" thickBot="1">
      <c r="A26" s="40"/>
      <c r="B26" s="65" t="s">
        <v>31</v>
      </c>
      <c r="C26" s="66">
        <v>666310457</v>
      </c>
      <c r="D26" s="66">
        <v>626736793.88</v>
      </c>
      <c r="E26" s="67">
        <f t="shared" si="0"/>
        <v>94.060777119096</v>
      </c>
      <c r="F26" s="68">
        <v>641302983</v>
      </c>
      <c r="G26" s="68">
        <v>546067125.9999999</v>
      </c>
      <c r="H26" s="67">
        <f t="shared" si="1"/>
        <v>85.14963137166632</v>
      </c>
      <c r="I26" s="69">
        <v>6778871</v>
      </c>
      <c r="J26" s="69">
        <v>5459237.84</v>
      </c>
      <c r="K26" s="67">
        <f t="shared" si="2"/>
        <v>80.53314246575867</v>
      </c>
      <c r="L26" s="68"/>
      <c r="M26" s="68"/>
      <c r="N26" s="67"/>
      <c r="O26" s="68">
        <v>253437038</v>
      </c>
      <c r="P26" s="69">
        <v>199375124.41</v>
      </c>
      <c r="Q26" s="67">
        <f>P26/O26*100</f>
        <v>78.66850322406309</v>
      </c>
      <c r="R26" s="68">
        <v>76417622</v>
      </c>
      <c r="S26" s="69">
        <v>66098394.75000001</v>
      </c>
      <c r="T26" s="67">
        <f>S26/R26*100</f>
        <v>86.49627274452483</v>
      </c>
      <c r="U26" s="68"/>
      <c r="V26" s="69"/>
      <c r="W26" s="28"/>
      <c r="X26" s="68">
        <v>15655032</v>
      </c>
      <c r="Y26" s="69">
        <v>13107720.989999998</v>
      </c>
      <c r="Z26" s="70">
        <f t="shared" si="6"/>
        <v>83.72848417045714</v>
      </c>
    </row>
    <row r="27" spans="1:26" ht="24.75" customHeight="1" thickBot="1">
      <c r="A27" s="18"/>
      <c r="B27" s="71" t="s">
        <v>32</v>
      </c>
      <c r="C27" s="72">
        <f>C25+C26</f>
        <v>846579279</v>
      </c>
      <c r="D27" s="72">
        <f>D25+D26</f>
        <v>804595547.55</v>
      </c>
      <c r="E27" s="73">
        <f t="shared" si="0"/>
        <v>95.04077970115307</v>
      </c>
      <c r="F27" s="74">
        <f>F25+F26</f>
        <v>810013460</v>
      </c>
      <c r="G27" s="74">
        <f>G25+G26</f>
        <v>691749863.03</v>
      </c>
      <c r="H27" s="73">
        <f t="shared" si="1"/>
        <v>85.39979854532294</v>
      </c>
      <c r="I27" s="75">
        <f>I25+I26</f>
        <v>51065799</v>
      </c>
      <c r="J27" s="75">
        <f>J25+J26</f>
        <v>42624618.46000001</v>
      </c>
      <c r="K27" s="73">
        <f t="shared" si="2"/>
        <v>83.4699922349203</v>
      </c>
      <c r="L27" s="75">
        <f>L25+L26</f>
        <v>1206807</v>
      </c>
      <c r="M27" s="75">
        <f>M25+M26</f>
        <v>987544.59</v>
      </c>
      <c r="N27" s="73">
        <f>N25+N26</f>
        <v>81.83119504610099</v>
      </c>
      <c r="O27" s="75">
        <f>O25+O26</f>
        <v>308516719</v>
      </c>
      <c r="P27" s="75">
        <f>P25+P26</f>
        <v>246318790.51</v>
      </c>
      <c r="Q27" s="73">
        <f>P27/O27*100</f>
        <v>79.83968950155987</v>
      </c>
      <c r="R27" s="75">
        <f>R25+R26</f>
        <v>76417622</v>
      </c>
      <c r="S27" s="75">
        <f>S25+S26</f>
        <v>66098394.75000001</v>
      </c>
      <c r="T27" s="73">
        <f>S27/R27*100</f>
        <v>86.49627274452483</v>
      </c>
      <c r="U27" s="75">
        <f>U25+U26</f>
        <v>46959458</v>
      </c>
      <c r="V27" s="75">
        <f>V25+V26</f>
        <v>42932219.54</v>
      </c>
      <c r="W27" s="73">
        <f>V27/U27*100</f>
        <v>91.4240099193649</v>
      </c>
      <c r="X27" s="75">
        <f>X25+X26</f>
        <v>26776681</v>
      </c>
      <c r="Y27" s="75">
        <f>Y25+Y26</f>
        <v>22065000.46</v>
      </c>
      <c r="Z27" s="76">
        <f t="shared" si="6"/>
        <v>82.40379179182065</v>
      </c>
    </row>
    <row r="28" spans="6:39" ht="26.25" customHeight="1">
      <c r="F28" s="77"/>
      <c r="G28" s="77"/>
      <c r="H28" s="77"/>
      <c r="I28" s="78"/>
      <c r="J28" s="79"/>
      <c r="K28" s="78"/>
      <c r="L28" s="78"/>
      <c r="M28" s="78"/>
      <c r="N28" s="78"/>
      <c r="O28" s="78"/>
      <c r="P28" s="79"/>
      <c r="Q28" s="78"/>
      <c r="R28" s="78"/>
      <c r="S28" s="79"/>
      <c r="T28" s="78"/>
      <c r="U28" s="78"/>
      <c r="V28" s="78"/>
      <c r="W28" s="78"/>
      <c r="X28" s="78"/>
      <c r="Y28" s="79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Sveta</cp:lastModifiedBy>
  <dcterms:created xsi:type="dcterms:W3CDTF">2019-12-09T12:36:57Z</dcterms:created>
  <dcterms:modified xsi:type="dcterms:W3CDTF">2019-12-09T14:32:47Z</dcterms:modified>
  <cp:category/>
  <cp:version/>
  <cp:contentType/>
  <cp:contentStatus/>
</cp:coreProperties>
</file>