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13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<sst xmlns="http://schemas.openxmlformats.org/spreadsheetml/2006/main" count="54" uniqueCount="34">
  <si>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Інформація про надходження та використання коштів місцевих бюджетів Дергачівського району (станом на 14.12.2020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</si>
  <si>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</si>
  <si>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</si>
  <si>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</si>
  <si>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</si>
  <si>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</si>
  <si>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</si>
  <si>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</si>
  <si>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</si>
  <si>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</si>
  <si>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</si>
  <si>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січень-грудень</t>
  </si>
  <si>
    <t>надійшло за січень-грудень</t>
  </si>
  <si>
    <t>%</t>
  </si>
  <si>
    <t>касові видатки за січень-грудень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</si>
  <si>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</si>
  <si>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</si>
  <si>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</si>
  <si>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</si>
  <si>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</si>
  <si>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</si>
  <si>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</si>
  <si>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</si>
  <si>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</si>
  <si>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 xml:space="preserve"> 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</si>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</sst>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#0"/>
    <numFmt numFmtId="166" formatCode="#0.00"/>
  </numFmts>
  <fonts count="49">
    <font>
      <sz val="10"/>
      <name val="Arial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sz val="10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9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Fill="1" applyBorder="1" applyAlignment="1">
      <alignment vertical="center"/>
    </xf>
    <xf numFmtId="14" fontId="18" fillId="0" borderId="0" xfId="0" applyNumberFormat="1" applyFont="1" applyFill="1" applyAlignment="1">
      <alignment horizontal="left" vertical="center"/>
    </xf>
    <xf numFmtId="14" fontId="18" fillId="33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14" fontId="18" fillId="0" borderId="0" xfId="0" applyNumberFormat="1" applyFont="1" applyFill="1" applyAlignment="1">
      <alignment vertical="center"/>
    </xf>
    <xf numFmtId="14" fontId="18" fillId="33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20" fillId="34" borderId="33" xfId="0" applyFont="1" applyFill="1" applyBorder="1" applyAlignment="1">
      <alignment horizontal="center" vertical="center" wrapText="1"/>
    </xf>
    <xf numFmtId="0" fontId="20" fillId="34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>
      <alignment horizontal="center" vertical="center"/>
    </xf>
    <xf numFmtId="1" fontId="21" fillId="33" borderId="24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/>
    </xf>
    <xf numFmtId="1" fontId="20" fillId="33" borderId="24" xfId="0" applyNumberFormat="1" applyFont="1" applyFill="1" applyBorder="1" applyAlignment="1">
      <alignment horizontal="center" vertical="center"/>
    </xf>
    <xf numFmtId="1" fontId="20" fillId="0" borderId="24" xfId="0" applyNumberFormat="1" applyFont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 wrapText="1"/>
    </xf>
    <xf numFmtId="164" fontId="20" fillId="0" borderId="36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1" fontId="22" fillId="0" borderId="24" xfId="0" applyNumberFormat="1" applyFont="1" applyFill="1" applyBorder="1" applyAlignment="1">
      <alignment horizontal="center" vertical="center"/>
    </xf>
    <xf numFmtId="1" fontId="22" fillId="33" borderId="24" xfId="0" applyNumberFormat="1" applyFont="1" applyFill="1" applyBorder="1" applyAlignment="1">
      <alignment horizontal="center" vertical="center"/>
    </xf>
    <xf numFmtId="164" fontId="23" fillId="0" borderId="24" xfId="0" applyNumberFormat="1" applyFont="1" applyFill="1" applyBorder="1" applyAlignment="1">
      <alignment horizontal="center" vertical="center"/>
    </xf>
    <xf numFmtId="1" fontId="23" fillId="0" borderId="24" xfId="0" applyNumberFormat="1" applyFont="1" applyFill="1" applyBorder="1" applyAlignment="1">
      <alignment horizontal="center" vertical="center"/>
    </xf>
    <xf numFmtId="1" fontId="23" fillId="33" borderId="24" xfId="0" applyNumberFormat="1" applyFont="1" applyFill="1" applyBorder="1" applyAlignment="1">
      <alignment horizontal="center" vertical="center"/>
    </xf>
    <xf numFmtId="1" fontId="23" fillId="0" borderId="24" xfId="0" applyNumberFormat="1" applyFont="1" applyBorder="1" applyAlignment="1">
      <alignment horizontal="center" vertical="center"/>
    </xf>
    <xf numFmtId="165" fontId="24" fillId="33" borderId="24" xfId="66" applyNumberFormat="1" applyFont="1" applyFill="1" applyBorder="1" applyAlignment="1">
      <alignment vertical="center" wrapText="1"/>
      <protection/>
    </xf>
    <xf numFmtId="164" fontId="23" fillId="0" borderId="36" xfId="0" applyNumberFormat="1" applyFont="1" applyFill="1" applyBorder="1" applyAlignment="1">
      <alignment horizontal="center" vertical="center"/>
    </xf>
    <xf numFmtId="1" fontId="23" fillId="0" borderId="24" xfId="0" applyNumberFormat="1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1" fontId="22" fillId="0" borderId="37" xfId="0" applyNumberFormat="1" applyFont="1" applyFill="1" applyBorder="1" applyAlignment="1">
      <alignment horizontal="center" vertical="center"/>
    </xf>
    <xf numFmtId="1" fontId="22" fillId="33" borderId="37" xfId="0" applyNumberFormat="1" applyFont="1" applyFill="1" applyBorder="1" applyAlignment="1">
      <alignment horizontal="center" vertical="center"/>
    </xf>
    <xf numFmtId="164" fontId="23" fillId="0" borderId="37" xfId="0" applyNumberFormat="1" applyFont="1" applyFill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/>
    </xf>
    <xf numFmtId="1" fontId="23" fillId="33" borderId="37" xfId="0" applyNumberFormat="1" applyFont="1" applyFill="1" applyBorder="1" applyAlignment="1">
      <alignment horizontal="center" vertical="center"/>
    </xf>
    <xf numFmtId="1" fontId="23" fillId="0" borderId="37" xfId="0" applyNumberFormat="1" applyFont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 wrapText="1"/>
    </xf>
    <xf numFmtId="164" fontId="23" fillId="0" borderId="32" xfId="0" applyNumberFormat="1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/>
    </xf>
    <xf numFmtId="1" fontId="21" fillId="33" borderId="17" xfId="0" applyNumberFormat="1" applyFont="1" applyFill="1" applyBorder="1" applyAlignment="1">
      <alignment horizontal="center" vertical="center"/>
    </xf>
    <xf numFmtId="164" fontId="20" fillId="0" borderId="17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1" fontId="20" fillId="33" borderId="17" xfId="0" applyNumberFormat="1" applyFont="1" applyFill="1" applyBorder="1" applyAlignment="1">
      <alignment horizontal="center" vertical="center"/>
    </xf>
    <xf numFmtId="164" fontId="20" fillId="0" borderId="18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/>
    </xf>
    <xf numFmtId="1" fontId="22" fillId="33" borderId="39" xfId="0" applyNumberFormat="1" applyFont="1" applyFill="1" applyBorder="1" applyAlignment="1">
      <alignment horizontal="center" vertical="center"/>
    </xf>
    <xf numFmtId="164" fontId="23" fillId="0" borderId="39" xfId="0" applyNumberFormat="1" applyFont="1" applyFill="1" applyBorder="1" applyAlignment="1">
      <alignment horizontal="center" vertical="center"/>
    </xf>
    <xf numFmtId="1" fontId="23" fillId="0" borderId="39" xfId="0" applyNumberFormat="1" applyFont="1" applyFill="1" applyBorder="1" applyAlignment="1">
      <alignment horizontal="center" vertical="center"/>
    </xf>
    <xf numFmtId="1" fontId="23" fillId="33" borderId="39" xfId="0" applyNumberFormat="1" applyFont="1" applyFill="1" applyBorder="1" applyAlignment="1">
      <alignment horizontal="center" vertical="center"/>
    </xf>
    <xf numFmtId="165" fontId="26" fillId="0" borderId="24" xfId="81" applyNumberFormat="1" applyFont="1" applyFill="1" applyBorder="1" applyAlignment="1">
      <alignment horizontal="center" vertical="center" wrapText="1"/>
      <protection/>
    </xf>
    <xf numFmtId="1" fontId="23" fillId="0" borderId="39" xfId="0" applyNumberFormat="1" applyFont="1" applyFill="1" applyBorder="1" applyAlignment="1">
      <alignment horizontal="center" vertical="center" wrapText="1"/>
    </xf>
    <xf numFmtId="165" fontId="26" fillId="0" borderId="24" xfId="80" applyNumberFormat="1" applyFont="1" applyBorder="1" applyAlignment="1">
      <alignment vertical="center" wrapText="1"/>
      <protection/>
    </xf>
    <xf numFmtId="164" fontId="23" fillId="0" borderId="40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1" fontId="25" fillId="33" borderId="17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1" fontId="25" fillId="33" borderId="27" xfId="0" applyNumberFormat="1" applyFont="1" applyFill="1" applyBorder="1" applyAlignment="1">
      <alignment horizontal="center" vertical="center"/>
    </xf>
    <xf numFmtId="164" fontId="23" fillId="0" borderId="27" xfId="0" applyNumberFormat="1" applyFont="1" applyFill="1" applyBorder="1" applyAlignment="1">
      <alignment horizontal="center" vertical="center"/>
    </xf>
    <xf numFmtId="1" fontId="20" fillId="0" borderId="27" xfId="0" applyNumberFormat="1" applyFont="1" applyFill="1" applyBorder="1" applyAlignment="1">
      <alignment horizontal="center" vertical="center"/>
    </xf>
    <xf numFmtId="1" fontId="20" fillId="33" borderId="27" xfId="0" applyNumberFormat="1" applyFont="1" applyFill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1" fontId="23" fillId="0" borderId="27" xfId="0" applyNumberFormat="1" applyFont="1" applyFill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/>
    </xf>
    <xf numFmtId="164" fontId="23" fillId="0" borderId="28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" fontId="28" fillId="0" borderId="17" xfId="0" applyNumberFormat="1" applyFont="1" applyFill="1" applyBorder="1" applyAlignment="1">
      <alignment horizontal="center" vertical="center"/>
    </xf>
    <xf numFmtId="1" fontId="28" fillId="33" borderId="17" xfId="0" applyNumberFormat="1" applyFont="1" applyFill="1" applyBorder="1" applyAlignment="1">
      <alignment horizontal="center" vertical="center"/>
    </xf>
    <xf numFmtId="164" fontId="29" fillId="0" borderId="17" xfId="0" applyNumberFormat="1" applyFont="1" applyFill="1" applyBorder="1" applyAlignment="1">
      <alignment horizontal="center" vertical="center"/>
    </xf>
    <xf numFmtId="1" fontId="29" fillId="0" borderId="17" xfId="0" applyNumberFormat="1" applyFont="1" applyFill="1" applyBorder="1" applyAlignment="1">
      <alignment horizontal="center" vertical="center"/>
    </xf>
    <xf numFmtId="164" fontId="29" fillId="0" borderId="18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33" borderId="0" xfId="0" applyFont="1" applyFill="1" applyAlignment="1">
      <alignment vertical="center"/>
    </xf>
    <xf numFmtId="2" fontId="30" fillId="0" borderId="0" xfId="0" applyNumberFormat="1" applyFont="1" applyFill="1" applyAlignment="1">
      <alignment vertical="center"/>
    </xf>
    <xf numFmtId="1" fontId="30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9"/>
  <sheetViews>
    <sheetView tabSelected="1" zoomScale="80" zoomScaleNormal="80" zoomScalePageLayoutView="0" workbookViewId="0" topLeftCell="A1">
      <pane xSplit="2" ySplit="9" topLeftCell="J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1"/>
    </sheetView>
  </sheetViews>
  <sheetFormatPr defaultColWidth="9.140625" defaultRowHeight="12.75"/>
  <cols>
    <col min="1" max="1" width="4.28125" style="1" customWidth="1"/>
    <col min="2" max="2" width="23.421875" style="4" customWidth="1"/>
    <col min="3" max="3" width="16.7109375" style="4" customWidth="1"/>
    <col min="4" max="4" width="18.140625" style="5" customWidth="1"/>
    <col min="5" max="5" width="12.8515625" style="4" customWidth="1"/>
    <col min="6" max="6" width="15.7109375" style="4" customWidth="1"/>
    <col min="7" max="7" width="15.8515625" style="5" customWidth="1"/>
    <col min="8" max="8" width="8.7109375" style="4" customWidth="1"/>
    <col min="9" max="9" width="14.7109375" style="4" customWidth="1"/>
    <col min="10" max="10" width="16.140625" style="4" customWidth="1"/>
    <col min="11" max="11" width="8.8515625" style="4" customWidth="1"/>
    <col min="12" max="12" width="13.57421875" style="4" customWidth="1"/>
    <col min="13" max="13" width="12.00390625" style="4" customWidth="1"/>
    <col min="14" max="14" width="6.8515625" style="4" customWidth="1"/>
    <col min="15" max="15" width="13.57421875" style="4" customWidth="1"/>
    <col min="16" max="16" width="14.421875" style="4" customWidth="1"/>
    <col min="17" max="17" width="6.7109375" style="4" customWidth="1"/>
    <col min="18" max="18" width="12.140625" style="4" customWidth="1"/>
    <col min="19" max="19" width="11.7109375" style="4" customWidth="1"/>
    <col min="20" max="20" width="7.140625" style="4" customWidth="1"/>
    <col min="21" max="21" width="13.28125" style="4" customWidth="1"/>
    <col min="22" max="22" width="12.7109375" style="4" customWidth="1"/>
    <col min="23" max="23" width="7.7109375" style="4" customWidth="1"/>
    <col min="24" max="24" width="13.7109375" style="4" customWidth="1"/>
    <col min="25" max="25" width="15.140625" style="4" customWidth="1"/>
    <col min="26" max="26" width="6.57421875" style="4" customWidth="1"/>
    <col min="27" max="29" width="9.140625" style="4" customWidth="1"/>
    <col min="30" max="30" width="11.8515625" style="4" customWidth="1"/>
    <col min="31" max="16384" width="9.140625" style="4" customWidth="1"/>
  </cols>
  <sheetData>
    <row r="1" spans="2:4" ht="12.75">
      <c r="B1" s="2"/>
      <c r="C1" s="2"/>
      <c r="D1" s="3"/>
    </row>
    <row r="2" spans="2:4" ht="12.75">
      <c r="B2" s="6">
        <v>44179</v>
      </c>
      <c r="C2" s="6"/>
      <c r="D2" s="7"/>
    </row>
    <row r="5" spans="2:26" ht="20.25">
      <c r="B5" s="8" t="s">
        <v>0</v>
      </c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3.5" thickBot="1"/>
    <row r="7" spans="1:26" ht="13.5" customHeight="1" thickBot="1">
      <c r="A7" s="10"/>
      <c r="B7" s="11"/>
      <c r="C7" s="12" t="s">
        <v>1</v>
      </c>
      <c r="D7" s="13"/>
      <c r="E7" s="14"/>
      <c r="F7" s="15" t="s">
        <v>2</v>
      </c>
      <c r="G7" s="16"/>
      <c r="H7" s="17"/>
      <c r="I7" s="18" t="s">
        <v>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</row>
    <row r="8" spans="1:26" ht="27.75" customHeight="1" thickBot="1">
      <c r="A8" s="21"/>
      <c r="B8" s="22" t="s">
        <v>4</v>
      </c>
      <c r="C8" s="23"/>
      <c r="D8" s="23"/>
      <c r="E8" s="24"/>
      <c r="F8" s="25"/>
      <c r="G8" s="26"/>
      <c r="H8" s="27"/>
      <c r="I8" s="18" t="s">
        <v>5</v>
      </c>
      <c r="J8" s="19"/>
      <c r="K8" s="20"/>
      <c r="L8" s="18" t="s">
        <v>6</v>
      </c>
      <c r="M8" s="19"/>
      <c r="N8" s="20"/>
      <c r="O8" s="28" t="s">
        <v>7</v>
      </c>
      <c r="P8" s="29"/>
      <c r="Q8" s="29"/>
      <c r="R8" s="29" t="s">
        <v>8</v>
      </c>
      <c r="S8" s="29"/>
      <c r="T8" s="29"/>
      <c r="U8" s="30" t="s">
        <v>9</v>
      </c>
      <c r="V8" s="29"/>
      <c r="W8" s="29"/>
      <c r="X8" s="29" t="s">
        <v>10</v>
      </c>
      <c r="Y8" s="29"/>
      <c r="Z8" s="31"/>
    </row>
    <row r="9" spans="1:26" ht="87.75" customHeight="1">
      <c r="A9" s="21"/>
      <c r="B9" s="32"/>
      <c r="C9" s="33" t="s">
        <v>11</v>
      </c>
      <c r="D9" s="34" t="s">
        <v>12</v>
      </c>
      <c r="E9" s="35" t="s">
        <v>13</v>
      </c>
      <c r="F9" s="33" t="s">
        <v>11</v>
      </c>
      <c r="G9" s="34" t="s">
        <v>14</v>
      </c>
      <c r="H9" s="36" t="s">
        <v>13</v>
      </c>
      <c r="I9" s="33" t="s">
        <v>11</v>
      </c>
      <c r="J9" s="34" t="s">
        <v>14</v>
      </c>
      <c r="K9" s="37" t="s">
        <v>13</v>
      </c>
      <c r="L9" s="33" t="s">
        <v>11</v>
      </c>
      <c r="M9" s="34" t="s">
        <v>14</v>
      </c>
      <c r="N9" s="37" t="s">
        <v>13</v>
      </c>
      <c r="O9" s="33" t="s">
        <v>11</v>
      </c>
      <c r="P9" s="34" t="s">
        <v>14</v>
      </c>
      <c r="Q9" s="37" t="s">
        <v>13</v>
      </c>
      <c r="R9" s="33" t="s">
        <v>11</v>
      </c>
      <c r="S9" s="34" t="s">
        <v>14</v>
      </c>
      <c r="T9" s="37" t="s">
        <v>13</v>
      </c>
      <c r="U9" s="33" t="s">
        <v>11</v>
      </c>
      <c r="V9" s="34" t="s">
        <v>14</v>
      </c>
      <c r="W9" s="37" t="s">
        <v>13</v>
      </c>
      <c r="X9" s="33" t="s">
        <v>11</v>
      </c>
      <c r="Y9" s="34" t="s">
        <v>14</v>
      </c>
      <c r="Z9" s="38" t="s">
        <v>13</v>
      </c>
    </row>
    <row r="10" spans="1:26" ht="42.75" customHeight="1" thickBot="1">
      <c r="A10" s="39"/>
      <c r="B10" s="40" t="s">
        <v>15</v>
      </c>
      <c r="C10" s="41">
        <v>71318722</v>
      </c>
      <c r="D10" s="42">
        <v>71877357</v>
      </c>
      <c r="E10" s="43">
        <f aca="true" t="shared" si="0" ref="E10:E27">D10/C10*100</f>
        <v>100.78329362099339</v>
      </c>
      <c r="F10" s="44">
        <v>67943992</v>
      </c>
      <c r="G10" s="45">
        <v>59252464.839999996</v>
      </c>
      <c r="H10" s="43">
        <f aca="true" t="shared" si="1" ref="H10:H27">G10/F10*100</f>
        <v>87.2078061589316</v>
      </c>
      <c r="I10" s="44">
        <v>12227095</v>
      </c>
      <c r="J10" s="44">
        <v>9632136.030000001</v>
      </c>
      <c r="K10" s="43">
        <f aca="true" t="shared" si="2" ref="K10:K27">J10/I10*100</f>
        <v>78.77697875088073</v>
      </c>
      <c r="L10" s="44"/>
      <c r="M10" s="44"/>
      <c r="N10" s="44"/>
      <c r="O10" s="46">
        <v>26340176</v>
      </c>
      <c r="P10" s="46">
        <v>23019525.62</v>
      </c>
      <c r="Q10" s="43">
        <f>P10/O10*100</f>
        <v>87.39321111597737</v>
      </c>
      <c r="R10" s="47"/>
      <c r="S10" s="47"/>
      <c r="T10" s="44"/>
      <c r="U10" s="46">
        <v>23968121</v>
      </c>
      <c r="V10" s="46">
        <v>21986503.57</v>
      </c>
      <c r="W10" s="43">
        <f aca="true" t="shared" si="3" ref="W10:W25">V10/U10*100</f>
        <v>91.73227876311205</v>
      </c>
      <c r="X10" s="46"/>
      <c r="Y10" s="46"/>
      <c r="Z10" s="48"/>
    </row>
    <row r="11" spans="1:26" ht="38.25" customHeight="1">
      <c r="A11" s="21"/>
      <c r="B11" s="49" t="s">
        <v>16</v>
      </c>
      <c r="C11" s="50">
        <v>15243754</v>
      </c>
      <c r="D11" s="51">
        <v>15391359.5</v>
      </c>
      <c r="E11" s="52">
        <f t="shared" si="0"/>
        <v>100.96830150893277</v>
      </c>
      <c r="F11" s="53">
        <v>12967972</v>
      </c>
      <c r="G11" s="54">
        <v>11015942.62</v>
      </c>
      <c r="H11" s="52">
        <f t="shared" si="1"/>
        <v>84.94730417369809</v>
      </c>
      <c r="I11" s="53">
        <v>3611408</v>
      </c>
      <c r="J11" s="53">
        <v>2894349.35</v>
      </c>
      <c r="K11" s="52">
        <f t="shared" si="2"/>
        <v>80.14462364817268</v>
      </c>
      <c r="L11" s="55"/>
      <c r="M11" s="53"/>
      <c r="N11" s="53"/>
      <c r="O11" s="55">
        <v>4528535</v>
      </c>
      <c r="P11" s="55">
        <v>3801242.7899999996</v>
      </c>
      <c r="Q11" s="52">
        <f>P11/O11*100</f>
        <v>83.93979046203684</v>
      </c>
      <c r="R11" s="53"/>
      <c r="S11" s="53"/>
      <c r="T11" s="53"/>
      <c r="U11" s="55">
        <v>1730407</v>
      </c>
      <c r="V11" s="55">
        <v>1503254.27</v>
      </c>
      <c r="W11" s="52">
        <f t="shared" si="3"/>
        <v>86.87287268255388</v>
      </c>
      <c r="X11" s="56">
        <v>1703567</v>
      </c>
      <c r="Y11" s="56">
        <v>1423191.7100000002</v>
      </c>
      <c r="Z11" s="57">
        <f aca="true" t="shared" si="4" ref="Z11:Z17">Y11/X11*100</f>
        <v>83.54186891387307</v>
      </c>
    </row>
    <row r="12" spans="1:26" ht="25.5">
      <c r="A12" s="21"/>
      <c r="B12" s="49" t="s">
        <v>17</v>
      </c>
      <c r="C12" s="50">
        <v>11140401</v>
      </c>
      <c r="D12" s="51">
        <v>9654057.65</v>
      </c>
      <c r="E12" s="52">
        <f t="shared" si="0"/>
        <v>86.65808035096762</v>
      </c>
      <c r="F12" s="53">
        <v>11419656</v>
      </c>
      <c r="G12" s="54">
        <v>8815399.81</v>
      </c>
      <c r="H12" s="52">
        <f t="shared" si="1"/>
        <v>77.19496813213989</v>
      </c>
      <c r="I12" s="53">
        <v>4712415</v>
      </c>
      <c r="J12" s="53">
        <v>3639677.0900000003</v>
      </c>
      <c r="K12" s="52">
        <f t="shared" si="2"/>
        <v>77.23592022349476</v>
      </c>
      <c r="L12" s="58"/>
      <c r="M12" s="58"/>
      <c r="N12" s="53"/>
      <c r="O12" s="55">
        <v>4074324</v>
      </c>
      <c r="P12" s="55">
        <v>3216564.31</v>
      </c>
      <c r="Q12" s="52">
        <f>P12/O12*100</f>
        <v>78.94719001237996</v>
      </c>
      <c r="R12" s="58"/>
      <c r="S12" s="58"/>
      <c r="T12" s="53"/>
      <c r="U12" s="55">
        <v>1080273</v>
      </c>
      <c r="V12" s="55">
        <v>808730.33</v>
      </c>
      <c r="W12" s="52">
        <f t="shared" si="3"/>
        <v>74.86351413022449</v>
      </c>
      <c r="X12" s="56">
        <v>1162744</v>
      </c>
      <c r="Y12" s="56">
        <v>806558.08</v>
      </c>
      <c r="Z12" s="57">
        <f t="shared" si="4"/>
        <v>69.3667806499109</v>
      </c>
    </row>
    <row r="13" spans="1:26" ht="25.5">
      <c r="A13" s="21"/>
      <c r="B13" s="49" t="s">
        <v>18</v>
      </c>
      <c r="C13" s="50">
        <v>18860000</v>
      </c>
      <c r="D13" s="51">
        <v>18080979</v>
      </c>
      <c r="E13" s="52">
        <f t="shared" si="0"/>
        <v>95.86945387062566</v>
      </c>
      <c r="F13" s="53">
        <v>19030200</v>
      </c>
      <c r="G13" s="54">
        <v>15568770.73</v>
      </c>
      <c r="H13" s="52">
        <f t="shared" si="1"/>
        <v>81.81086236613383</v>
      </c>
      <c r="I13" s="53">
        <v>5334926</v>
      </c>
      <c r="J13" s="53">
        <v>4554884.0200000005</v>
      </c>
      <c r="K13" s="52">
        <f t="shared" si="2"/>
        <v>85.37857919678736</v>
      </c>
      <c r="L13" s="58">
        <v>1167329</v>
      </c>
      <c r="M13" s="58">
        <v>1043024.47</v>
      </c>
      <c r="N13" s="52">
        <f>M13/L13*100</f>
        <v>89.35137137859164</v>
      </c>
      <c r="O13" s="55">
        <v>7220426</v>
      </c>
      <c r="P13" s="55">
        <v>5917475.93</v>
      </c>
      <c r="Q13" s="52">
        <f>P13/O13*100</f>
        <v>81.9546648632643</v>
      </c>
      <c r="R13" s="58"/>
      <c r="S13" s="58"/>
      <c r="T13" s="53"/>
      <c r="U13" s="55">
        <v>2765413</v>
      </c>
      <c r="V13" s="55">
        <v>2207655.55</v>
      </c>
      <c r="W13" s="52">
        <f t="shared" si="3"/>
        <v>79.83095291734</v>
      </c>
      <c r="X13" s="56">
        <v>1570268</v>
      </c>
      <c r="Y13" s="56">
        <v>1238643.7999999998</v>
      </c>
      <c r="Z13" s="57">
        <f t="shared" si="4"/>
        <v>78.88104450959962</v>
      </c>
    </row>
    <row r="14" spans="1:26" ht="25.5">
      <c r="A14" s="21"/>
      <c r="B14" s="49" t="s">
        <v>19</v>
      </c>
      <c r="C14" s="50">
        <v>5885915</v>
      </c>
      <c r="D14" s="51">
        <v>5299708.8</v>
      </c>
      <c r="E14" s="52">
        <f t="shared" si="0"/>
        <v>90.04052555974728</v>
      </c>
      <c r="F14" s="53">
        <v>5882326</v>
      </c>
      <c r="G14" s="54">
        <v>4730875.710000001</v>
      </c>
      <c r="H14" s="52">
        <f t="shared" si="1"/>
        <v>80.42525541766983</v>
      </c>
      <c r="I14" s="53">
        <v>1543456</v>
      </c>
      <c r="J14" s="53">
        <v>1275641.25</v>
      </c>
      <c r="K14" s="52">
        <f t="shared" si="2"/>
        <v>82.648371576514</v>
      </c>
      <c r="L14" s="53"/>
      <c r="M14" s="53"/>
      <c r="N14" s="53"/>
      <c r="O14" s="55">
        <v>3290056</v>
      </c>
      <c r="P14" s="55">
        <v>2666678.2600000002</v>
      </c>
      <c r="Q14" s="52">
        <f>P14/O14*100</f>
        <v>81.05267083599793</v>
      </c>
      <c r="R14" s="58"/>
      <c r="S14" s="58"/>
      <c r="T14" s="53"/>
      <c r="U14" s="55">
        <v>133061</v>
      </c>
      <c r="V14" s="55">
        <v>67406.91</v>
      </c>
      <c r="W14" s="52">
        <f t="shared" si="3"/>
        <v>50.65865279834061</v>
      </c>
      <c r="X14" s="56">
        <v>532753</v>
      </c>
      <c r="Y14" s="56">
        <v>338149.29</v>
      </c>
      <c r="Z14" s="57">
        <f t="shared" si="4"/>
        <v>63.4720574074665</v>
      </c>
    </row>
    <row r="15" spans="1:26" ht="25.5">
      <c r="A15" s="21"/>
      <c r="B15" s="49" t="s">
        <v>20</v>
      </c>
      <c r="C15" s="50">
        <v>6491413</v>
      </c>
      <c r="D15" s="51">
        <v>6933276.68</v>
      </c>
      <c r="E15" s="52">
        <f t="shared" si="0"/>
        <v>106.80689520139914</v>
      </c>
      <c r="F15" s="53">
        <v>6111766</v>
      </c>
      <c r="G15" s="54">
        <v>5176912.75</v>
      </c>
      <c r="H15" s="52">
        <f t="shared" si="1"/>
        <v>84.70404053427438</v>
      </c>
      <c r="I15" s="53">
        <v>2621113</v>
      </c>
      <c r="J15" s="53">
        <v>2113170.62</v>
      </c>
      <c r="K15" s="52">
        <f t="shared" si="2"/>
        <v>80.62111858588318</v>
      </c>
      <c r="L15" s="53"/>
      <c r="M15" s="53"/>
      <c r="N15" s="53"/>
      <c r="O15" s="55"/>
      <c r="P15" s="55"/>
      <c r="Q15" s="52"/>
      <c r="R15" s="58"/>
      <c r="S15" s="58"/>
      <c r="T15" s="53"/>
      <c r="U15" s="55">
        <v>2195732</v>
      </c>
      <c r="V15" s="55">
        <v>1941641.4</v>
      </c>
      <c r="W15" s="52">
        <f t="shared" si="3"/>
        <v>88.42797754917267</v>
      </c>
      <c r="X15" s="56">
        <v>516404</v>
      </c>
      <c r="Y15" s="56">
        <v>361434.47000000003</v>
      </c>
      <c r="Z15" s="57">
        <f t="shared" si="4"/>
        <v>69.99064104848142</v>
      </c>
    </row>
    <row r="16" spans="1:26" ht="26.25" thickBot="1">
      <c r="A16" s="39"/>
      <c r="B16" s="59" t="s">
        <v>21</v>
      </c>
      <c r="C16" s="60">
        <v>45302593</v>
      </c>
      <c r="D16" s="61">
        <v>44655155.07</v>
      </c>
      <c r="E16" s="62">
        <f t="shared" si="0"/>
        <v>98.5708590013821</v>
      </c>
      <c r="F16" s="63">
        <v>40705902</v>
      </c>
      <c r="G16" s="64">
        <v>34215112.980000004</v>
      </c>
      <c r="H16" s="62">
        <f t="shared" si="1"/>
        <v>84.05442773384559</v>
      </c>
      <c r="I16" s="63">
        <v>10843899</v>
      </c>
      <c r="J16" s="63">
        <v>9384895.6</v>
      </c>
      <c r="K16" s="62">
        <f t="shared" si="2"/>
        <v>86.5453984770607</v>
      </c>
      <c r="L16" s="63"/>
      <c r="M16" s="63"/>
      <c r="N16" s="63"/>
      <c r="O16" s="65">
        <v>12708292</v>
      </c>
      <c r="P16" s="65">
        <v>10715876.470000004</v>
      </c>
      <c r="Q16" s="62">
        <f>P16/O16*100</f>
        <v>84.32192516508123</v>
      </c>
      <c r="R16" s="66"/>
      <c r="S16" s="66"/>
      <c r="T16" s="63"/>
      <c r="U16" s="65">
        <v>10151055</v>
      </c>
      <c r="V16" s="65">
        <v>8617586.74</v>
      </c>
      <c r="W16" s="62">
        <f t="shared" si="3"/>
        <v>84.89350850724384</v>
      </c>
      <c r="X16" s="56">
        <v>3909065</v>
      </c>
      <c r="Y16" s="56">
        <v>3159632.15</v>
      </c>
      <c r="Z16" s="67">
        <f t="shared" si="4"/>
        <v>80.82833490873136</v>
      </c>
    </row>
    <row r="17" spans="1:26" ht="26.25" thickBot="1">
      <c r="A17" s="68"/>
      <c r="B17" s="69" t="s">
        <v>22</v>
      </c>
      <c r="C17" s="70">
        <f>SUM(C11:C16)</f>
        <v>102924076</v>
      </c>
      <c r="D17" s="71">
        <f>SUM(D11:D16)</f>
        <v>100014536.69999999</v>
      </c>
      <c r="E17" s="72">
        <f t="shared" si="0"/>
        <v>97.17312079634311</v>
      </c>
      <c r="F17" s="73">
        <f>SUM(F11:F16)</f>
        <v>96117822</v>
      </c>
      <c r="G17" s="74">
        <f>SUM(G11:G16)</f>
        <v>79523014.6</v>
      </c>
      <c r="H17" s="72">
        <f t="shared" si="1"/>
        <v>82.7349319255278</v>
      </c>
      <c r="I17" s="73">
        <f>SUM(I11:I16)</f>
        <v>28667217</v>
      </c>
      <c r="J17" s="73">
        <f>SUM(J11:J16)</f>
        <v>23862617.93</v>
      </c>
      <c r="K17" s="72">
        <f t="shared" si="2"/>
        <v>83.24009243729519</v>
      </c>
      <c r="L17" s="73">
        <f>SUM(L11:L16)</f>
        <v>1167329</v>
      </c>
      <c r="M17" s="73">
        <f>SUM(M11:M16)</f>
        <v>1043024.47</v>
      </c>
      <c r="N17" s="72">
        <f>M17/L17*100</f>
        <v>89.35137137859164</v>
      </c>
      <c r="O17" s="73">
        <f>SUM(O11:O16)</f>
        <v>31821633</v>
      </c>
      <c r="P17" s="73">
        <f>SUM(P11:P16)</f>
        <v>26317837.760000005</v>
      </c>
      <c r="Q17" s="72">
        <f>P17/O17*100</f>
        <v>82.70423381477627</v>
      </c>
      <c r="R17" s="73">
        <f>SUM(R11:R16)</f>
        <v>0</v>
      </c>
      <c r="S17" s="73">
        <f>SUM(S11:S16)</f>
        <v>0</v>
      </c>
      <c r="T17" s="73">
        <f>SUM(T11:T16)</f>
        <v>0</v>
      </c>
      <c r="U17" s="73">
        <f>SUM(U11:U16)</f>
        <v>18055941</v>
      </c>
      <c r="V17" s="73">
        <f>SUM(V11:V16)</f>
        <v>15146275.200000001</v>
      </c>
      <c r="W17" s="72">
        <f t="shared" si="3"/>
        <v>83.88527188918042</v>
      </c>
      <c r="X17" s="73">
        <f>SUM(X11:X16)</f>
        <v>9394801</v>
      </c>
      <c r="Y17" s="73">
        <f>SUM(Y11:Y16)</f>
        <v>7327609.5</v>
      </c>
      <c r="Z17" s="75">
        <f t="shared" si="4"/>
        <v>77.996431217649</v>
      </c>
    </row>
    <row r="18" spans="1:29" ht="25.5">
      <c r="A18" s="21"/>
      <c r="B18" s="76" t="s">
        <v>23</v>
      </c>
      <c r="C18" s="77">
        <v>1721002</v>
      </c>
      <c r="D18" s="78">
        <v>1712956.31</v>
      </c>
      <c r="E18" s="79">
        <f t="shared" si="0"/>
        <v>99.53249967170288</v>
      </c>
      <c r="F18" s="80">
        <v>1721002</v>
      </c>
      <c r="G18" s="81">
        <v>1476071.26</v>
      </c>
      <c r="H18" s="79">
        <f t="shared" si="1"/>
        <v>85.76813158845835</v>
      </c>
      <c r="I18" s="82">
        <v>1604749</v>
      </c>
      <c r="J18" s="82">
        <v>1384542.3</v>
      </c>
      <c r="K18" s="79">
        <f t="shared" si="2"/>
        <v>86.27781042393546</v>
      </c>
      <c r="L18" s="80"/>
      <c r="M18" s="80"/>
      <c r="N18" s="80"/>
      <c r="O18" s="80"/>
      <c r="P18" s="80"/>
      <c r="Q18" s="79"/>
      <c r="R18" s="83"/>
      <c r="S18" s="83"/>
      <c r="T18" s="80"/>
      <c r="U18" s="84">
        <v>115053</v>
      </c>
      <c r="V18" s="84">
        <v>91528.96</v>
      </c>
      <c r="W18" s="52">
        <f t="shared" si="3"/>
        <v>79.55373610423024</v>
      </c>
      <c r="X18" s="83"/>
      <c r="Y18" s="83"/>
      <c r="Z18" s="85"/>
      <c r="AC18" s="4" t="s">
        <v>24</v>
      </c>
    </row>
    <row r="19" spans="1:26" ht="25.5">
      <c r="A19" s="21"/>
      <c r="B19" s="49" t="s">
        <v>25</v>
      </c>
      <c r="C19" s="86">
        <v>9174969</v>
      </c>
      <c r="D19" s="51">
        <v>8936847.25</v>
      </c>
      <c r="E19" s="52">
        <f t="shared" si="0"/>
        <v>97.40465880593166</v>
      </c>
      <c r="F19" s="53">
        <v>9256980</v>
      </c>
      <c r="G19" s="54">
        <v>8420535.65</v>
      </c>
      <c r="H19" s="52">
        <f t="shared" si="1"/>
        <v>90.96417676175167</v>
      </c>
      <c r="I19" s="82">
        <v>3105550</v>
      </c>
      <c r="J19" s="82">
        <v>2921210.65</v>
      </c>
      <c r="K19" s="52">
        <f t="shared" si="2"/>
        <v>94.06419635813302</v>
      </c>
      <c r="L19" s="53"/>
      <c r="M19" s="53"/>
      <c r="N19" s="53"/>
      <c r="O19" s="55">
        <v>4611312</v>
      </c>
      <c r="P19" s="55">
        <v>4116955.1000000006</v>
      </c>
      <c r="Q19" s="52">
        <f>P19/O19*100</f>
        <v>89.27947404122733</v>
      </c>
      <c r="R19" s="58"/>
      <c r="S19" s="58"/>
      <c r="T19" s="53"/>
      <c r="U19" s="84">
        <v>415067</v>
      </c>
      <c r="V19" s="84">
        <v>382964.08</v>
      </c>
      <c r="W19" s="52">
        <f t="shared" si="3"/>
        <v>92.2656053119135</v>
      </c>
      <c r="X19" s="83">
        <v>1081455</v>
      </c>
      <c r="Y19" s="83">
        <v>955810.3200000001</v>
      </c>
      <c r="Z19" s="57">
        <f aca="true" t="shared" si="5" ref="Z19:Z27">Y19/X19*100</f>
        <v>88.38188551534738</v>
      </c>
    </row>
    <row r="20" spans="1:26" ht="25.5">
      <c r="A20" s="21"/>
      <c r="B20" s="49" t="s">
        <v>26</v>
      </c>
      <c r="C20" s="86">
        <v>2497070</v>
      </c>
      <c r="D20" s="51">
        <v>2688866.4699999997</v>
      </c>
      <c r="E20" s="52">
        <f t="shared" si="0"/>
        <v>107.68086076882103</v>
      </c>
      <c r="F20" s="53">
        <v>3076231</v>
      </c>
      <c r="G20" s="54">
        <v>2790987.31</v>
      </c>
      <c r="H20" s="52">
        <f t="shared" si="1"/>
        <v>90.72749445669068</v>
      </c>
      <c r="I20" s="82">
        <v>2094272</v>
      </c>
      <c r="J20" s="82">
        <v>1927969.17</v>
      </c>
      <c r="K20" s="52">
        <f t="shared" si="2"/>
        <v>92.05915802722855</v>
      </c>
      <c r="L20" s="53"/>
      <c r="M20" s="53"/>
      <c r="N20" s="53"/>
      <c r="O20" s="55"/>
      <c r="P20" s="55"/>
      <c r="Q20" s="52"/>
      <c r="R20" s="58"/>
      <c r="S20" s="58"/>
      <c r="T20" s="53"/>
      <c r="U20" s="84">
        <v>238299</v>
      </c>
      <c r="V20" s="84">
        <v>228760.33000000002</v>
      </c>
      <c r="W20" s="52">
        <f t="shared" si="3"/>
        <v>95.9971842097533</v>
      </c>
      <c r="X20" s="55">
        <v>713460</v>
      </c>
      <c r="Y20" s="55">
        <v>604157.81</v>
      </c>
      <c r="Z20" s="57">
        <f t="shared" si="5"/>
        <v>84.67998346088078</v>
      </c>
    </row>
    <row r="21" spans="1:26" ht="25.5">
      <c r="A21" s="21"/>
      <c r="B21" s="49" t="s">
        <v>27</v>
      </c>
      <c r="C21" s="86">
        <v>3409692</v>
      </c>
      <c r="D21" s="51">
        <v>3715198.63</v>
      </c>
      <c r="E21" s="52">
        <f t="shared" si="0"/>
        <v>108.9599479953028</v>
      </c>
      <c r="F21" s="53">
        <v>3951302</v>
      </c>
      <c r="G21" s="54">
        <v>3411033.91</v>
      </c>
      <c r="H21" s="52">
        <f t="shared" si="1"/>
        <v>86.32683378795141</v>
      </c>
      <c r="I21" s="82">
        <v>1886045</v>
      </c>
      <c r="J21" s="82">
        <v>1459821.85</v>
      </c>
      <c r="K21" s="52">
        <f t="shared" si="2"/>
        <v>77.40122054351832</v>
      </c>
      <c r="L21" s="53"/>
      <c r="M21" s="53"/>
      <c r="N21" s="53"/>
      <c r="O21" s="55"/>
      <c r="P21" s="55"/>
      <c r="Q21" s="52"/>
      <c r="R21" s="58"/>
      <c r="S21" s="58"/>
      <c r="T21" s="53"/>
      <c r="U21" s="84">
        <v>1334591</v>
      </c>
      <c r="V21" s="84">
        <v>1265043.55</v>
      </c>
      <c r="W21" s="52">
        <f t="shared" si="3"/>
        <v>94.78885666095455</v>
      </c>
      <c r="X21" s="55">
        <v>414542</v>
      </c>
      <c r="Y21" s="55">
        <v>372226.20999999996</v>
      </c>
      <c r="Z21" s="57">
        <f t="shared" si="5"/>
        <v>89.79215857500566</v>
      </c>
    </row>
    <row r="22" spans="1:26" ht="27.75" customHeight="1">
      <c r="A22" s="21"/>
      <c r="B22" s="49" t="s">
        <v>28</v>
      </c>
      <c r="C22" s="86">
        <v>6599754</v>
      </c>
      <c r="D22" s="51">
        <v>6522659.17</v>
      </c>
      <c r="E22" s="52">
        <f t="shared" si="0"/>
        <v>98.83185297512604</v>
      </c>
      <c r="F22" s="53">
        <v>7530900</v>
      </c>
      <c r="G22" s="54">
        <v>6812824.830000001</v>
      </c>
      <c r="H22" s="52">
        <f t="shared" si="1"/>
        <v>90.4649488108991</v>
      </c>
      <c r="I22" s="82">
        <v>2451432</v>
      </c>
      <c r="J22" s="82">
        <v>1987649.12</v>
      </c>
      <c r="K22" s="52">
        <f t="shared" si="2"/>
        <v>81.08114440865585</v>
      </c>
      <c r="L22" s="53"/>
      <c r="M22" s="53"/>
      <c r="N22" s="53"/>
      <c r="O22" s="55"/>
      <c r="P22" s="55"/>
      <c r="Q22" s="52"/>
      <c r="R22" s="58"/>
      <c r="S22" s="58"/>
      <c r="T22" s="53"/>
      <c r="U22" s="84">
        <v>4095893</v>
      </c>
      <c r="V22" s="84">
        <v>4002796.58</v>
      </c>
      <c r="W22" s="52">
        <f t="shared" si="3"/>
        <v>97.7270788079669</v>
      </c>
      <c r="X22" s="55">
        <v>652375</v>
      </c>
      <c r="Y22" s="55">
        <v>552883.12</v>
      </c>
      <c r="Z22" s="57">
        <f t="shared" si="5"/>
        <v>84.74928070511592</v>
      </c>
    </row>
    <row r="23" spans="1:30" ht="26.25" thickBot="1">
      <c r="A23" s="21"/>
      <c r="B23" s="49" t="s">
        <v>29</v>
      </c>
      <c r="C23" s="86">
        <v>2404992</v>
      </c>
      <c r="D23" s="51">
        <v>2888649.47</v>
      </c>
      <c r="E23" s="52">
        <f t="shared" si="0"/>
        <v>120.11056460894673</v>
      </c>
      <c r="F23" s="53">
        <v>2441592</v>
      </c>
      <c r="G23" s="54">
        <v>1766487.8900000001</v>
      </c>
      <c r="H23" s="52">
        <f t="shared" si="1"/>
        <v>72.34983936710147</v>
      </c>
      <c r="I23" s="82">
        <v>1470465</v>
      </c>
      <c r="J23" s="82">
        <v>1101985.47</v>
      </c>
      <c r="K23" s="52">
        <f t="shared" si="2"/>
        <v>74.94129204027298</v>
      </c>
      <c r="L23" s="53"/>
      <c r="M23" s="53"/>
      <c r="N23" s="53"/>
      <c r="O23" s="55"/>
      <c r="P23" s="55"/>
      <c r="Q23" s="52"/>
      <c r="R23" s="58"/>
      <c r="S23" s="58"/>
      <c r="T23" s="53"/>
      <c r="U23" s="84">
        <v>309435</v>
      </c>
      <c r="V23" s="84">
        <v>193367.35</v>
      </c>
      <c r="W23" s="52">
        <f t="shared" si="3"/>
        <v>62.49045841614556</v>
      </c>
      <c r="X23" s="55">
        <v>589492</v>
      </c>
      <c r="Y23" s="55">
        <v>401760.43</v>
      </c>
      <c r="Z23" s="57">
        <f t="shared" si="5"/>
        <v>68.15366960026599</v>
      </c>
      <c r="AD23" s="87"/>
    </row>
    <row r="24" spans="1:26" ht="37.5" customHeight="1" thickBot="1">
      <c r="A24" s="21"/>
      <c r="B24" s="88" t="s">
        <v>30</v>
      </c>
      <c r="C24" s="89">
        <f>SUM(C18:C23)</f>
        <v>25807479</v>
      </c>
      <c r="D24" s="90">
        <f>SUM(D18:D23)</f>
        <v>26465177.299999997</v>
      </c>
      <c r="E24" s="72">
        <f t="shared" si="0"/>
        <v>102.5484794543473</v>
      </c>
      <c r="F24" s="89">
        <f>SUM(F18:F23)</f>
        <v>27978007</v>
      </c>
      <c r="G24" s="90">
        <f>SUM(G18:G23)</f>
        <v>24677940.85</v>
      </c>
      <c r="H24" s="72">
        <f t="shared" si="1"/>
        <v>88.20478474395979</v>
      </c>
      <c r="I24" s="73">
        <f>SUM(I18:I23)</f>
        <v>12612513</v>
      </c>
      <c r="J24" s="73">
        <f>SUM(J18:J23)</f>
        <v>10783178.56</v>
      </c>
      <c r="K24" s="72">
        <f t="shared" si="2"/>
        <v>85.49587667422028</v>
      </c>
      <c r="L24" s="73">
        <f>SUM(L18:L23)</f>
        <v>0</v>
      </c>
      <c r="M24" s="73">
        <f>SUM(M18:M23)</f>
        <v>0</v>
      </c>
      <c r="N24" s="73">
        <f>SUM(N18:N23)</f>
        <v>0</v>
      </c>
      <c r="O24" s="73">
        <f>SUM(O18:O23)</f>
        <v>4611312</v>
      </c>
      <c r="P24" s="73">
        <f>SUM(P18:P23)</f>
        <v>4116955.1000000006</v>
      </c>
      <c r="Q24" s="72">
        <f>P24/O24*100</f>
        <v>89.27947404122733</v>
      </c>
      <c r="R24" s="73"/>
      <c r="S24" s="73"/>
      <c r="T24" s="73"/>
      <c r="U24" s="73">
        <f>SUM(U18:U23)</f>
        <v>6508338</v>
      </c>
      <c r="V24" s="73">
        <f>SUM(V18:V23)</f>
        <v>6164460.85</v>
      </c>
      <c r="W24" s="72">
        <f t="shared" si="3"/>
        <v>94.71635999851267</v>
      </c>
      <c r="X24" s="73">
        <f>SUM(X18:X23)</f>
        <v>3451324</v>
      </c>
      <c r="Y24" s="73">
        <f>SUM(Y18:Y23)</f>
        <v>2886837.89</v>
      </c>
      <c r="Z24" s="75">
        <f t="shared" si="5"/>
        <v>83.64436054105613</v>
      </c>
    </row>
    <row r="25" spans="1:26" ht="22.5" customHeight="1" thickBot="1">
      <c r="A25" s="21"/>
      <c r="B25" s="91" t="s">
        <v>31</v>
      </c>
      <c r="C25" s="89">
        <f>C10+C17+C24</f>
        <v>200050277</v>
      </c>
      <c r="D25" s="90">
        <f>D10+D17+D24</f>
        <v>198357071</v>
      </c>
      <c r="E25" s="72">
        <f t="shared" si="0"/>
        <v>99.15360976980801</v>
      </c>
      <c r="F25" s="73">
        <f>F10+F17+F24</f>
        <v>192039821</v>
      </c>
      <c r="G25" s="74">
        <f>G10+G17+G24</f>
        <v>163453420.29</v>
      </c>
      <c r="H25" s="72">
        <f t="shared" si="1"/>
        <v>85.11433693223448</v>
      </c>
      <c r="I25" s="73">
        <f>I10+I17+I24</f>
        <v>53506825</v>
      </c>
      <c r="J25" s="73">
        <f>J10+J17+J24</f>
        <v>44277932.52</v>
      </c>
      <c r="K25" s="72">
        <f t="shared" si="2"/>
        <v>82.75193401963207</v>
      </c>
      <c r="L25" s="73">
        <f>L10+L17+L24</f>
        <v>1167329</v>
      </c>
      <c r="M25" s="73">
        <f>M10+M17+M24</f>
        <v>1043024.47</v>
      </c>
      <c r="N25" s="72">
        <f>N10+N17+N24</f>
        <v>89.35137137859164</v>
      </c>
      <c r="O25" s="73">
        <f>O10+O17+O24</f>
        <v>62773121</v>
      </c>
      <c r="P25" s="73">
        <f>P10+P17+P24</f>
        <v>53454318.48000001</v>
      </c>
      <c r="Q25" s="72">
        <f>P25/O25*100</f>
        <v>85.1547885917605</v>
      </c>
      <c r="R25" s="73"/>
      <c r="S25" s="73"/>
      <c r="T25" s="73"/>
      <c r="U25" s="73">
        <f>U10+U17+U24</f>
        <v>48532400</v>
      </c>
      <c r="V25" s="73">
        <f>V10+V17+V24</f>
        <v>43297239.620000005</v>
      </c>
      <c r="W25" s="72">
        <f t="shared" si="3"/>
        <v>89.21306100666771</v>
      </c>
      <c r="X25" s="73">
        <f>X10+X17+X24</f>
        <v>12846125</v>
      </c>
      <c r="Y25" s="73">
        <f>Y10+Y17+Y24</f>
        <v>10214447.39</v>
      </c>
      <c r="Z25" s="75">
        <f t="shared" si="5"/>
        <v>79.51384086640914</v>
      </c>
    </row>
    <row r="26" spans="1:26" ht="28.5" customHeight="1" thickBot="1">
      <c r="A26" s="68"/>
      <c r="B26" s="92" t="s">
        <v>32</v>
      </c>
      <c r="C26" s="93">
        <v>468767407</v>
      </c>
      <c r="D26" s="94">
        <v>439753398.15</v>
      </c>
      <c r="E26" s="95">
        <f t="shared" si="0"/>
        <v>93.81057462256543</v>
      </c>
      <c r="F26" s="96">
        <v>460995252.22</v>
      </c>
      <c r="G26" s="97">
        <v>386059572.54000014</v>
      </c>
      <c r="H26" s="95">
        <f t="shared" si="1"/>
        <v>83.7448044596697</v>
      </c>
      <c r="I26" s="98">
        <v>8024953</v>
      </c>
      <c r="J26" s="98">
        <v>6338857.14</v>
      </c>
      <c r="K26" s="95">
        <f t="shared" si="2"/>
        <v>78.98933663536721</v>
      </c>
      <c r="L26" s="99"/>
      <c r="M26" s="99"/>
      <c r="N26" s="95"/>
      <c r="O26" s="96">
        <v>287554575</v>
      </c>
      <c r="P26" s="98">
        <v>232759189.69</v>
      </c>
      <c r="Q26" s="95">
        <f>P26/O26*100</f>
        <v>80.9443528032896</v>
      </c>
      <c r="R26" s="96">
        <v>34199774.22</v>
      </c>
      <c r="S26" s="98">
        <v>29939737.49</v>
      </c>
      <c r="T26" s="95">
        <f>S26/R26*100</f>
        <v>87.5436700178309</v>
      </c>
      <c r="U26" s="99"/>
      <c r="V26" s="100"/>
      <c r="W26" s="79"/>
      <c r="X26" s="99">
        <v>16972130</v>
      </c>
      <c r="Y26" s="100">
        <v>14430952.529999997</v>
      </c>
      <c r="Z26" s="101">
        <f t="shared" si="5"/>
        <v>85.02735089820781</v>
      </c>
    </row>
    <row r="27" spans="1:26" ht="24.75" customHeight="1" thickBot="1">
      <c r="A27" s="39"/>
      <c r="B27" s="102" t="s">
        <v>33</v>
      </c>
      <c r="C27" s="103">
        <f>C25+C26</f>
        <v>668817684</v>
      </c>
      <c r="D27" s="104">
        <f>D25+D26</f>
        <v>638110469.15</v>
      </c>
      <c r="E27" s="105">
        <f t="shared" si="0"/>
        <v>95.40873161930328</v>
      </c>
      <c r="F27" s="103">
        <f>F25+F26</f>
        <v>653035073.22</v>
      </c>
      <c r="G27" s="104">
        <f>G25+G26</f>
        <v>549512992.8300002</v>
      </c>
      <c r="H27" s="105">
        <f t="shared" si="1"/>
        <v>84.14754664254849</v>
      </c>
      <c r="I27" s="106">
        <f>I25+I26</f>
        <v>61531778</v>
      </c>
      <c r="J27" s="106">
        <f>J25+J26</f>
        <v>50616789.660000004</v>
      </c>
      <c r="K27" s="105">
        <f t="shared" si="2"/>
        <v>82.2612173826669</v>
      </c>
      <c r="L27" s="106">
        <f>L25+L26</f>
        <v>1167329</v>
      </c>
      <c r="M27" s="106">
        <f>M25+M26</f>
        <v>1043024.47</v>
      </c>
      <c r="N27" s="105">
        <f>N25+N26</f>
        <v>89.35137137859164</v>
      </c>
      <c r="O27" s="106">
        <f>O25+O26</f>
        <v>350327696</v>
      </c>
      <c r="P27" s="106">
        <f>P25+P26</f>
        <v>286213508.17</v>
      </c>
      <c r="Q27" s="105">
        <f>P27/O27*100</f>
        <v>81.69879556710812</v>
      </c>
      <c r="R27" s="106">
        <f>R25+R26</f>
        <v>34199774.22</v>
      </c>
      <c r="S27" s="106">
        <f>S25+S26</f>
        <v>29939737.49</v>
      </c>
      <c r="T27" s="105">
        <f>S27/R27*100</f>
        <v>87.5436700178309</v>
      </c>
      <c r="U27" s="106">
        <f>U25+U26</f>
        <v>48532400</v>
      </c>
      <c r="V27" s="106">
        <f>V25+V26</f>
        <v>43297239.620000005</v>
      </c>
      <c r="W27" s="105">
        <f>V27/U27*100</f>
        <v>89.21306100666771</v>
      </c>
      <c r="X27" s="106">
        <f>X25+X26</f>
        <v>29818255</v>
      </c>
      <c r="Y27" s="106">
        <f>Y25+Y26</f>
        <v>24645399.919999998</v>
      </c>
      <c r="Z27" s="107">
        <f t="shared" si="5"/>
        <v>82.65205297895534</v>
      </c>
    </row>
    <row r="28" spans="6:39" ht="26.25" customHeight="1">
      <c r="F28" s="108"/>
      <c r="G28" s="109"/>
      <c r="H28" s="108"/>
      <c r="I28" s="110"/>
      <c r="J28" s="111"/>
      <c r="K28" s="110"/>
      <c r="L28" s="110"/>
      <c r="M28" s="110"/>
      <c r="N28" s="110"/>
      <c r="O28" s="110"/>
      <c r="P28" s="111"/>
      <c r="Q28" s="110"/>
      <c r="R28" s="110"/>
      <c r="S28" s="111"/>
      <c r="T28" s="110"/>
      <c r="U28" s="110"/>
      <c r="V28" s="110"/>
      <c r="W28" s="110"/>
      <c r="X28" s="110"/>
      <c r="Y28" s="111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</row>
    <row r="29" ht="12.75">
      <c r="I29" s="112"/>
    </row>
  </sheetData>
  <sheetProtection/>
  <mergeCells count="11"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  <mergeCell ref="U8:W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2020-12-14T12:04:00Z</dcterms:created>
  <dcterms:modified xsi:type="dcterms:W3CDTF">2020-12-14T12:04:44Z</dcterms:modified>
  <cp:category/>
  <cp:version/>
  <cp:contentType/>
  <cp:contentStatus/>
</cp:coreProperties>
</file>