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13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<sst xmlns="http://schemas.openxmlformats.org/spreadsheetml/2006/main" count="53" uniqueCount="32">
  <si>
    <t>Інформація про надходження та використання коштів місцевих бюджетів Дергачівського району (станом на 13.04.2020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</si>
  <si>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</si>
  <si>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</si>
  <si>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</si>
  <si>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</si>
  <si>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</si>
  <si>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</si>
  <si>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</si>
  <si>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</si>
  <si>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</si>
  <si>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</si>
  <si>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на 
січень-квітень</t>
  </si>
  <si>
    <t>надійшло за січень-квітень</t>
  </si>
  <si>
    <t>%</t>
  </si>
  <si>
    <t>ДЕРГАЧІВСЬКА
 МІСЬКА РАДА</t>
  </si>
  <si>
    <t>ВІЛЬШАНСЬКА 
СЕЛИЩНА РАДА</t>
  </si>
  <si>
    <t>КОЗАЧОЛОПАНСЬКА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</si>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</sst>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0"/>
    <numFmt numFmtId="166" formatCode="#0.0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 Cyr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0"/>
      <name val="Calibri"/>
      <family val="2"/>
    </font>
    <font>
      <sz val="10"/>
      <name val="Arial Cyr"/>
      <family val="0"/>
    </font>
    <font>
      <b/>
      <sz val="13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 style="medium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14" fontId="3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64" fontId="8" fillId="0" borderId="19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/>
    </xf>
    <xf numFmtId="164" fontId="8" fillId="0" borderId="20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164" fontId="5" fillId="0" borderId="24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164" fontId="8" fillId="0" borderId="25" xfId="0" applyNumberFormat="1" applyFont="1" applyFill="1" applyBorder="1" applyAlignment="1">
      <alignment horizontal="center" vertical="center"/>
    </xf>
    <xf numFmtId="1" fontId="8" fillId="0" borderId="25" xfId="0" applyNumberFormat="1" applyFont="1" applyFill="1" applyBorder="1" applyAlignment="1">
      <alignment horizontal="center" vertical="center"/>
    </xf>
    <xf numFmtId="165" fontId="10" fillId="0" borderId="18" xfId="81" applyNumberFormat="1" applyFont="1" applyFill="1" applyBorder="1" applyAlignment="1">
      <alignment horizontal="center" vertical="center" wrapText="1"/>
      <protection/>
    </xf>
    <xf numFmtId="1" fontId="8" fillId="0" borderId="25" xfId="0" applyNumberFormat="1" applyFont="1" applyFill="1" applyBorder="1" applyAlignment="1">
      <alignment horizontal="center" vertical="center" wrapText="1"/>
    </xf>
    <xf numFmtId="165" fontId="10" fillId="0" borderId="18" xfId="80" applyNumberFormat="1" applyFont="1" applyBorder="1" applyAlignment="1">
      <alignment vertical="center" wrapText="1"/>
      <protection/>
    </xf>
    <xf numFmtId="164" fontId="8" fillId="0" borderId="26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66" fontId="11" fillId="0" borderId="0" xfId="0" applyNumberFormat="1" applyFont="1" applyFill="1" applyBorder="1" applyAlignment="1">
      <alignment vertical="center" wrapText="1"/>
    </xf>
    <xf numFmtId="0" fontId="9" fillId="0" borderId="23" xfId="0" applyFont="1" applyFill="1" applyBorder="1" applyAlignment="1">
      <alignment horizontal="center" vertical="center" wrapText="1"/>
    </xf>
    <xf numFmtId="1" fontId="9" fillId="0" borderId="23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164" fontId="8" fillId="0" borderId="27" xfId="0" applyNumberFormat="1" applyFont="1" applyFill="1" applyBorder="1" applyAlignment="1">
      <alignment horizontal="center" vertical="center"/>
    </xf>
    <xf numFmtId="1" fontId="8" fillId="0" borderId="27" xfId="0" applyNumberFormat="1" applyFont="1" applyFill="1" applyBorder="1" applyAlignment="1">
      <alignment horizontal="center" vertical="center"/>
    </xf>
    <xf numFmtId="1" fontId="8" fillId="0" borderId="27" xfId="0" applyNumberFormat="1" applyFont="1" applyBorder="1" applyAlignment="1">
      <alignment horizontal="center" vertical="center"/>
    </xf>
    <xf numFmtId="164" fontId="8" fillId="0" borderId="28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1" fontId="12" fillId="0" borderId="23" xfId="0" applyNumberFormat="1" applyFont="1" applyFill="1" applyBorder="1" applyAlignment="1">
      <alignment horizontal="center" vertical="center"/>
    </xf>
    <xf numFmtId="164" fontId="13" fillId="0" borderId="23" xfId="0" applyNumberFormat="1" applyFont="1" applyFill="1" applyBorder="1" applyAlignment="1">
      <alignment horizontal="center" vertical="center"/>
    </xf>
    <xf numFmtId="1" fontId="13" fillId="0" borderId="23" xfId="0" applyNumberFormat="1" applyFont="1" applyFill="1" applyBorder="1" applyAlignment="1">
      <alignment horizontal="center" vertical="center"/>
    </xf>
    <xf numFmtId="164" fontId="13" fillId="0" borderId="24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2" fontId="14" fillId="0" borderId="0" xfId="0" applyNumberFormat="1" applyFont="1" applyFill="1" applyAlignment="1">
      <alignment vertical="center"/>
    </xf>
    <xf numFmtId="1" fontId="14" fillId="0" borderId="0" xfId="0" applyNumberFormat="1" applyFont="1" applyFill="1" applyAlignment="1">
      <alignment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 wrapText="1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0 2" xfId="52"/>
    <cellStyle name="Обычный 180 3" xfId="53"/>
    <cellStyle name="Обычный 181 2" xfId="54"/>
    <cellStyle name="Обычный 181 3" xfId="55"/>
    <cellStyle name="Обычный 182 2" xfId="56"/>
    <cellStyle name="Обычный 182 3" xfId="57"/>
    <cellStyle name="Обычный 183 2" xfId="58"/>
    <cellStyle name="Обычный 183 3" xfId="59"/>
    <cellStyle name="Обычный 184 2" xfId="60"/>
    <cellStyle name="Обычный 184 3" xfId="61"/>
    <cellStyle name="Обычный 185 2" xfId="62"/>
    <cellStyle name="Обычный 185 3" xfId="63"/>
    <cellStyle name="Обычный 186 2" xfId="64"/>
    <cellStyle name="Обычный 186 3" xfId="65"/>
    <cellStyle name="Обычный 256" xfId="66"/>
    <cellStyle name="Обычный 257" xfId="67"/>
    <cellStyle name="Обычный 79 2" xfId="68"/>
    <cellStyle name="Обычный 79 3" xfId="69"/>
    <cellStyle name="Обычный 80 2" xfId="70"/>
    <cellStyle name="Обычный 80 3" xfId="71"/>
    <cellStyle name="Обычный 81 2" xfId="72"/>
    <cellStyle name="Обычный 81 3" xfId="73"/>
    <cellStyle name="Обычный 82 2" xfId="74"/>
    <cellStyle name="Обычный 82 3" xfId="75"/>
    <cellStyle name="Обычный 83 2" xfId="76"/>
    <cellStyle name="Обычный 83 3" xfId="77"/>
    <cellStyle name="Обычный 84 2" xfId="78"/>
    <cellStyle name="Обычный 84 3" xfId="79"/>
    <cellStyle name="Обычный_ВИДАТКИ  29 10   2018" xfId="80"/>
    <cellStyle name="Обычный_ВИДАТКИ20 07  2018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28"/>
  <sheetViews>
    <sheetView tabSelected="1" zoomScale="80" zoomScaleNormal="80" zoomScalePageLayoutView="0" workbookViewId="0" topLeftCell="A1">
      <pane xSplit="2" ySplit="9" topLeftCell="C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9" sqref="A29:IV31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3" width="16.7109375" style="3" customWidth="1"/>
    <col min="4" max="4" width="18.140625" style="3" customWidth="1"/>
    <col min="5" max="5" width="12.8515625" style="3" customWidth="1"/>
    <col min="6" max="6" width="15.7109375" style="3" customWidth="1"/>
    <col min="7" max="7" width="15.8515625" style="3" customWidth="1"/>
    <col min="8" max="8" width="8.7109375" style="3" customWidth="1"/>
    <col min="9" max="9" width="14.7109375" style="3" customWidth="1"/>
    <col min="10" max="10" width="16.140625" style="3" customWidth="1"/>
    <col min="11" max="11" width="8.8515625" style="3" customWidth="1"/>
    <col min="12" max="12" width="13.57421875" style="3" customWidth="1"/>
    <col min="13" max="13" width="10.7109375" style="3" customWidth="1"/>
    <col min="14" max="14" width="6.8515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3.710937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43934</v>
      </c>
      <c r="C2" s="4"/>
      <c r="D2" s="4"/>
    </row>
    <row r="5" spans="2:26" ht="20.25">
      <c r="B5" s="71" t="s">
        <v>0</v>
      </c>
      <c r="C5" s="71"/>
      <c r="D5" s="71"/>
      <c r="E5" s="71"/>
      <c r="F5" s="71"/>
      <c r="G5" s="71"/>
      <c r="H5" s="71"/>
      <c r="I5" s="71"/>
      <c r="J5" s="71"/>
      <c r="K5" s="71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</row>
    <row r="6" ht="13.5" thickBot="1"/>
    <row r="7" spans="1:26" ht="13.5" customHeight="1" thickBot="1">
      <c r="A7" s="5"/>
      <c r="B7" s="6"/>
      <c r="C7" s="73" t="s">
        <v>1</v>
      </c>
      <c r="D7" s="74"/>
      <c r="E7" s="75"/>
      <c r="F7" s="78" t="s">
        <v>2</v>
      </c>
      <c r="G7" s="79"/>
      <c r="H7" s="80"/>
      <c r="I7" s="84" t="s">
        <v>3</v>
      </c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</row>
    <row r="8" spans="1:26" ht="27.75" customHeight="1" thickBot="1">
      <c r="A8" s="7"/>
      <c r="B8" s="87" t="s">
        <v>4</v>
      </c>
      <c r="C8" s="76"/>
      <c r="D8" s="76"/>
      <c r="E8" s="77"/>
      <c r="F8" s="81"/>
      <c r="G8" s="82"/>
      <c r="H8" s="83"/>
      <c r="I8" s="84" t="s">
        <v>5</v>
      </c>
      <c r="J8" s="85"/>
      <c r="K8" s="86"/>
      <c r="L8" s="84" t="s">
        <v>6</v>
      </c>
      <c r="M8" s="85"/>
      <c r="N8" s="86"/>
      <c r="O8" s="89" t="s">
        <v>7</v>
      </c>
      <c r="P8" s="69"/>
      <c r="Q8" s="69"/>
      <c r="R8" s="69" t="s">
        <v>8</v>
      </c>
      <c r="S8" s="69"/>
      <c r="T8" s="69"/>
      <c r="U8" s="90" t="s">
        <v>9</v>
      </c>
      <c r="V8" s="69"/>
      <c r="W8" s="69"/>
      <c r="X8" s="69" t="s">
        <v>10</v>
      </c>
      <c r="Y8" s="69"/>
      <c r="Z8" s="70"/>
    </row>
    <row r="9" spans="1:26" ht="87.75" customHeight="1">
      <c r="A9" s="7"/>
      <c r="B9" s="88"/>
      <c r="C9" s="8" t="s">
        <v>11</v>
      </c>
      <c r="D9" s="9" t="s">
        <v>12</v>
      </c>
      <c r="E9" s="9" t="s">
        <v>13</v>
      </c>
      <c r="F9" s="8" t="s">
        <v>11</v>
      </c>
      <c r="G9" s="9" t="s">
        <v>12</v>
      </c>
      <c r="H9" s="10" t="s">
        <v>13</v>
      </c>
      <c r="I9" s="8" t="s">
        <v>11</v>
      </c>
      <c r="J9" s="9" t="s">
        <v>12</v>
      </c>
      <c r="K9" s="11" t="s">
        <v>13</v>
      </c>
      <c r="L9" s="8" t="s">
        <v>11</v>
      </c>
      <c r="M9" s="9" t="s">
        <v>12</v>
      </c>
      <c r="N9" s="11" t="s">
        <v>13</v>
      </c>
      <c r="O9" s="8" t="s">
        <v>11</v>
      </c>
      <c r="P9" s="9" t="s">
        <v>12</v>
      </c>
      <c r="Q9" s="11" t="s">
        <v>13</v>
      </c>
      <c r="R9" s="8" t="s">
        <v>11</v>
      </c>
      <c r="S9" s="9" t="s">
        <v>12</v>
      </c>
      <c r="T9" s="11" t="s">
        <v>13</v>
      </c>
      <c r="U9" s="8" t="s">
        <v>11</v>
      </c>
      <c r="V9" s="9" t="s">
        <v>12</v>
      </c>
      <c r="W9" s="11" t="s">
        <v>13</v>
      </c>
      <c r="X9" s="8" t="s">
        <v>11</v>
      </c>
      <c r="Y9" s="9" t="s">
        <v>12</v>
      </c>
      <c r="Z9" s="12" t="s">
        <v>13</v>
      </c>
    </row>
    <row r="10" spans="1:26" ht="42.75" customHeight="1" thickBot="1">
      <c r="A10" s="13"/>
      <c r="B10" s="14" t="s">
        <v>14</v>
      </c>
      <c r="C10" s="15">
        <v>24384587</v>
      </c>
      <c r="D10" s="15">
        <v>20122818.78</v>
      </c>
      <c r="E10" s="16">
        <f aca="true" t="shared" si="0" ref="E10:E27">D10/C10*100</f>
        <v>82.52269673462176</v>
      </c>
      <c r="F10" s="17">
        <v>24033587</v>
      </c>
      <c r="G10" s="17">
        <v>15054046.770000001</v>
      </c>
      <c r="H10" s="16">
        <f aca="true" t="shared" si="1" ref="H10:H27">G10/F10*100</f>
        <v>62.637536252911396</v>
      </c>
      <c r="I10" s="17">
        <v>3880133</v>
      </c>
      <c r="J10" s="17">
        <v>1999764.4500000002</v>
      </c>
      <c r="K10" s="16">
        <f aca="true" t="shared" si="2" ref="K10:K27">J10/I10*100</f>
        <v>51.53855421966206</v>
      </c>
      <c r="L10" s="17"/>
      <c r="M10" s="17"/>
      <c r="N10" s="17"/>
      <c r="O10" s="18">
        <v>9033799</v>
      </c>
      <c r="P10" s="18">
        <v>6292282.5600000005</v>
      </c>
      <c r="Q10" s="16">
        <f>P10/O10*100</f>
        <v>69.65267391935552</v>
      </c>
      <c r="R10" s="19"/>
      <c r="S10" s="19"/>
      <c r="T10" s="17"/>
      <c r="U10" s="18">
        <v>8731615</v>
      </c>
      <c r="V10" s="18">
        <v>5051276.33</v>
      </c>
      <c r="W10" s="16">
        <f aca="true" t="shared" si="3" ref="W10:W17">V10/U10*100</f>
        <v>57.85042434876022</v>
      </c>
      <c r="X10" s="18"/>
      <c r="Y10" s="18"/>
      <c r="Z10" s="20"/>
    </row>
    <row r="11" spans="1:26" ht="38.25" customHeight="1">
      <c r="A11" s="7"/>
      <c r="B11" s="21" t="s">
        <v>15</v>
      </c>
      <c r="C11" s="22">
        <v>4125124</v>
      </c>
      <c r="D11" s="22">
        <v>3793506.57</v>
      </c>
      <c r="E11" s="23">
        <f t="shared" si="0"/>
        <v>91.96103123203085</v>
      </c>
      <c r="F11" s="24">
        <v>4299342</v>
      </c>
      <c r="G11" s="24">
        <v>2413875.98</v>
      </c>
      <c r="H11" s="23">
        <f t="shared" si="1"/>
        <v>56.14524222543822</v>
      </c>
      <c r="I11" s="24">
        <v>1090458</v>
      </c>
      <c r="J11" s="24">
        <v>693608.7699999999</v>
      </c>
      <c r="K11" s="23">
        <f t="shared" si="2"/>
        <v>63.6071054547722</v>
      </c>
      <c r="L11" s="25"/>
      <c r="M11" s="24"/>
      <c r="N11" s="24"/>
      <c r="O11" s="25">
        <v>1546834</v>
      </c>
      <c r="P11" s="25">
        <v>1060536.92</v>
      </c>
      <c r="Q11" s="23">
        <f>P11/O11*100</f>
        <v>68.56177973848519</v>
      </c>
      <c r="R11" s="24"/>
      <c r="S11" s="24"/>
      <c r="T11" s="24"/>
      <c r="U11" s="25">
        <v>393851</v>
      </c>
      <c r="V11" s="25">
        <v>169580.08000000002</v>
      </c>
      <c r="W11" s="23">
        <f t="shared" si="3"/>
        <v>43.05691238564838</v>
      </c>
      <c r="X11" s="25">
        <v>582678</v>
      </c>
      <c r="Y11" s="25">
        <v>394115.20999999996</v>
      </c>
      <c r="Z11" s="26">
        <f aca="true" t="shared" si="4" ref="Z11:Z17">Y11/X11*100</f>
        <v>67.63859455822941</v>
      </c>
    </row>
    <row r="12" spans="1:26" ht="25.5">
      <c r="A12" s="7"/>
      <c r="B12" s="21" t="s">
        <v>16</v>
      </c>
      <c r="C12" s="22">
        <v>4706475</v>
      </c>
      <c r="D12" s="22">
        <v>3736285.6599999997</v>
      </c>
      <c r="E12" s="23">
        <f t="shared" si="0"/>
        <v>79.386072591483</v>
      </c>
      <c r="F12" s="24">
        <v>4557907</v>
      </c>
      <c r="G12" s="24">
        <v>2970979.099999999</v>
      </c>
      <c r="H12" s="23">
        <f t="shared" si="1"/>
        <v>65.18296884951798</v>
      </c>
      <c r="I12" s="24">
        <v>1876098</v>
      </c>
      <c r="J12" s="24">
        <v>1388940.0999999999</v>
      </c>
      <c r="K12" s="23">
        <f t="shared" si="2"/>
        <v>74.03345134422614</v>
      </c>
      <c r="L12" s="27"/>
      <c r="M12" s="27"/>
      <c r="N12" s="24"/>
      <c r="O12" s="25">
        <v>1538437</v>
      </c>
      <c r="P12" s="25">
        <v>1069104.45</v>
      </c>
      <c r="Q12" s="23">
        <f>P12/O12*100</f>
        <v>69.4928976617177</v>
      </c>
      <c r="R12" s="27"/>
      <c r="S12" s="27"/>
      <c r="T12" s="24"/>
      <c r="U12" s="25">
        <v>344500</v>
      </c>
      <c r="V12" s="25">
        <v>197906.82</v>
      </c>
      <c r="W12" s="23">
        <f t="shared" si="3"/>
        <v>57.447552975326566</v>
      </c>
      <c r="X12" s="25">
        <v>451876</v>
      </c>
      <c r="Y12" s="25">
        <v>284027.73</v>
      </c>
      <c r="Z12" s="26">
        <f t="shared" si="4"/>
        <v>62.8552368348839</v>
      </c>
    </row>
    <row r="13" spans="1:26" ht="25.5">
      <c r="A13" s="7"/>
      <c r="B13" s="21" t="s">
        <v>17</v>
      </c>
      <c r="C13" s="22">
        <v>6998256</v>
      </c>
      <c r="D13" s="22">
        <v>5606633.82</v>
      </c>
      <c r="E13" s="23">
        <f t="shared" si="0"/>
        <v>80.11472886959265</v>
      </c>
      <c r="F13" s="24">
        <v>7468256</v>
      </c>
      <c r="G13" s="24">
        <v>5004435.660000001</v>
      </c>
      <c r="H13" s="23">
        <f t="shared" si="1"/>
        <v>67.00942843951789</v>
      </c>
      <c r="I13" s="24">
        <v>1925931</v>
      </c>
      <c r="J13" s="24">
        <v>1374031.3499999999</v>
      </c>
      <c r="K13" s="23">
        <f t="shared" si="2"/>
        <v>71.34374751743442</v>
      </c>
      <c r="L13" s="27">
        <v>454426</v>
      </c>
      <c r="M13" s="27">
        <v>267687.22000000003</v>
      </c>
      <c r="N13" s="23">
        <f>M13/L13*100</f>
        <v>58.90666907263229</v>
      </c>
      <c r="O13" s="25">
        <v>2458031</v>
      </c>
      <c r="P13" s="25">
        <v>1906102.4700000002</v>
      </c>
      <c r="Q13" s="23">
        <f>P13/O13*100</f>
        <v>77.54590849342422</v>
      </c>
      <c r="R13" s="27"/>
      <c r="S13" s="27"/>
      <c r="T13" s="24"/>
      <c r="U13" s="25">
        <v>1620768</v>
      </c>
      <c r="V13" s="25">
        <v>895222.5700000002</v>
      </c>
      <c r="W13" s="23">
        <f t="shared" si="3"/>
        <v>55.23446724022193</v>
      </c>
      <c r="X13" s="25">
        <v>728377</v>
      </c>
      <c r="Y13" s="25">
        <v>498042.05</v>
      </c>
      <c r="Z13" s="26">
        <f t="shared" si="4"/>
        <v>68.37696000834733</v>
      </c>
    </row>
    <row r="14" spans="1:26" ht="25.5">
      <c r="A14" s="7"/>
      <c r="B14" s="21" t="s">
        <v>18</v>
      </c>
      <c r="C14" s="22">
        <v>2209114</v>
      </c>
      <c r="D14" s="22">
        <v>1452385.77</v>
      </c>
      <c r="E14" s="23">
        <f t="shared" si="0"/>
        <v>65.7451706883393</v>
      </c>
      <c r="F14" s="24">
        <v>2233275</v>
      </c>
      <c r="G14" s="24">
        <v>1259025.91</v>
      </c>
      <c r="H14" s="23">
        <f t="shared" si="1"/>
        <v>56.37576697898825</v>
      </c>
      <c r="I14" s="24">
        <v>514574</v>
      </c>
      <c r="J14" s="24">
        <v>363742.05</v>
      </c>
      <c r="K14" s="23">
        <f t="shared" si="2"/>
        <v>70.68799628430507</v>
      </c>
      <c r="L14" s="24"/>
      <c r="M14" s="24"/>
      <c r="N14" s="24"/>
      <c r="O14" s="25">
        <v>1064288</v>
      </c>
      <c r="P14" s="25">
        <v>751628.31</v>
      </c>
      <c r="Q14" s="23">
        <f>P14/O14*100</f>
        <v>70.62264255539854</v>
      </c>
      <c r="R14" s="27"/>
      <c r="S14" s="27"/>
      <c r="T14" s="24"/>
      <c r="U14" s="25">
        <v>81661</v>
      </c>
      <c r="V14" s="25">
        <v>31192.33</v>
      </c>
      <c r="W14" s="23">
        <f t="shared" si="3"/>
        <v>38.197340223607355</v>
      </c>
      <c r="X14" s="25">
        <v>177990</v>
      </c>
      <c r="Y14" s="25">
        <v>109463.22</v>
      </c>
      <c r="Z14" s="26">
        <f t="shared" si="4"/>
        <v>61.49964604753077</v>
      </c>
    </row>
    <row r="15" spans="1:26" ht="25.5">
      <c r="A15" s="7"/>
      <c r="B15" s="21" t="s">
        <v>19</v>
      </c>
      <c r="C15" s="22">
        <v>1797373</v>
      </c>
      <c r="D15" s="22">
        <v>2119436.4000000004</v>
      </c>
      <c r="E15" s="23">
        <f t="shared" si="0"/>
        <v>117.9185622572499</v>
      </c>
      <c r="F15" s="24">
        <v>1797373</v>
      </c>
      <c r="G15" s="24">
        <v>945930.2700000001</v>
      </c>
      <c r="H15" s="23">
        <f t="shared" si="1"/>
        <v>52.62849002405178</v>
      </c>
      <c r="I15" s="24">
        <v>808473</v>
      </c>
      <c r="J15" s="24">
        <v>555448.68</v>
      </c>
      <c r="K15" s="23">
        <f t="shared" si="2"/>
        <v>68.70342979913987</v>
      </c>
      <c r="L15" s="24"/>
      <c r="M15" s="24"/>
      <c r="N15" s="24"/>
      <c r="O15" s="25"/>
      <c r="P15" s="25"/>
      <c r="Q15" s="23"/>
      <c r="R15" s="27"/>
      <c r="S15" s="27"/>
      <c r="T15" s="24"/>
      <c r="U15" s="25">
        <v>627338</v>
      </c>
      <c r="V15" s="25">
        <v>212704.62</v>
      </c>
      <c r="W15" s="23">
        <f t="shared" si="3"/>
        <v>33.905903994337976</v>
      </c>
      <c r="X15" s="25">
        <v>154436</v>
      </c>
      <c r="Y15" s="25">
        <v>100171.67</v>
      </c>
      <c r="Z15" s="26">
        <f t="shared" si="4"/>
        <v>64.86290113704058</v>
      </c>
    </row>
    <row r="16" spans="1:26" ht="26.25" thickBot="1">
      <c r="A16" s="13"/>
      <c r="B16" s="28" t="s">
        <v>20</v>
      </c>
      <c r="C16" s="29">
        <v>15531451</v>
      </c>
      <c r="D16" s="29">
        <v>12280714.280000001</v>
      </c>
      <c r="E16" s="30">
        <f t="shared" si="0"/>
        <v>79.06997408033544</v>
      </c>
      <c r="F16" s="31">
        <v>13038812</v>
      </c>
      <c r="G16" s="31">
        <v>7227888.089999999</v>
      </c>
      <c r="H16" s="30">
        <f t="shared" si="1"/>
        <v>55.43363988989181</v>
      </c>
      <c r="I16" s="31">
        <v>2965018</v>
      </c>
      <c r="J16" s="31">
        <v>2199613.7299999995</v>
      </c>
      <c r="K16" s="30">
        <f t="shared" si="2"/>
        <v>74.18551017228225</v>
      </c>
      <c r="L16" s="31"/>
      <c r="M16" s="31"/>
      <c r="N16" s="31"/>
      <c r="O16" s="32">
        <v>4334086</v>
      </c>
      <c r="P16" s="32">
        <v>2586772.0999999996</v>
      </c>
      <c r="Q16" s="30">
        <f>P16/O16*100</f>
        <v>59.6843740525684</v>
      </c>
      <c r="R16" s="33"/>
      <c r="S16" s="33"/>
      <c r="T16" s="31"/>
      <c r="U16" s="32">
        <v>2551206</v>
      </c>
      <c r="V16" s="32">
        <v>1155226.95</v>
      </c>
      <c r="W16" s="30">
        <f t="shared" si="3"/>
        <v>45.28160211288308</v>
      </c>
      <c r="X16" s="32">
        <v>1368045</v>
      </c>
      <c r="Y16" s="32">
        <v>844742.4</v>
      </c>
      <c r="Z16" s="34">
        <f t="shared" si="4"/>
        <v>61.748144249640916</v>
      </c>
    </row>
    <row r="17" spans="1:26" ht="26.25" thickBot="1">
      <c r="A17" s="35"/>
      <c r="B17" s="36" t="s">
        <v>21</v>
      </c>
      <c r="C17" s="37">
        <f>SUM(C11:C16)</f>
        <v>35367793</v>
      </c>
      <c r="D17" s="37">
        <f>SUM(D11:D16)</f>
        <v>28988962.5</v>
      </c>
      <c r="E17" s="38">
        <f t="shared" si="0"/>
        <v>81.96429587789093</v>
      </c>
      <c r="F17" s="39">
        <f>SUM(F11:F16)</f>
        <v>33394965</v>
      </c>
      <c r="G17" s="39">
        <f>SUM(G11:G16)</f>
        <v>19822135.009999998</v>
      </c>
      <c r="H17" s="38">
        <f t="shared" si="1"/>
        <v>59.35665753804502</v>
      </c>
      <c r="I17" s="39">
        <f>SUM(I11:I16)</f>
        <v>9180552</v>
      </c>
      <c r="J17" s="39">
        <f>SUM(J11:J16)</f>
        <v>6575384.679999999</v>
      </c>
      <c r="K17" s="38">
        <f t="shared" si="2"/>
        <v>71.62297735473857</v>
      </c>
      <c r="L17" s="39">
        <f>SUM(L11:L16)</f>
        <v>454426</v>
      </c>
      <c r="M17" s="39">
        <f>SUM(M11:M16)</f>
        <v>267687.22000000003</v>
      </c>
      <c r="N17" s="38">
        <f>M17/L17*100</f>
        <v>58.90666907263229</v>
      </c>
      <c r="O17" s="39">
        <f>SUM(O11:O16)</f>
        <v>10941676</v>
      </c>
      <c r="P17" s="39">
        <f>SUM(P11:P16)</f>
        <v>7374144.25</v>
      </c>
      <c r="Q17" s="38">
        <f>P17/O17*100</f>
        <v>67.39501562649086</v>
      </c>
      <c r="R17" s="39">
        <f>SUM(R11:R16)</f>
        <v>0</v>
      </c>
      <c r="S17" s="39">
        <f>SUM(S11:S16)</f>
        <v>0</v>
      </c>
      <c r="T17" s="39">
        <f>SUM(T11:T16)</f>
        <v>0</v>
      </c>
      <c r="U17" s="39">
        <f>SUM(U11:U16)</f>
        <v>5619324</v>
      </c>
      <c r="V17" s="39">
        <f>SUM(V11:V16)</f>
        <v>2661833.37</v>
      </c>
      <c r="W17" s="38">
        <f t="shared" si="3"/>
        <v>47.36928089570917</v>
      </c>
      <c r="X17" s="39">
        <f>SUM(X11:X16)</f>
        <v>3463402</v>
      </c>
      <c r="Y17" s="39">
        <f>SUM(Y11:Y16)</f>
        <v>2230562.28</v>
      </c>
      <c r="Z17" s="40">
        <f t="shared" si="4"/>
        <v>64.40379372651513</v>
      </c>
    </row>
    <row r="18" spans="1:26" ht="25.5">
      <c r="A18" s="7"/>
      <c r="B18" s="41" t="s">
        <v>22</v>
      </c>
      <c r="C18" s="42">
        <v>648016</v>
      </c>
      <c r="D18" s="43">
        <v>401426.2</v>
      </c>
      <c r="E18" s="44">
        <f t="shared" si="0"/>
        <v>61.94695809980001</v>
      </c>
      <c r="F18" s="45">
        <v>648016</v>
      </c>
      <c r="G18" s="45">
        <v>428156.56</v>
      </c>
      <c r="H18" s="44">
        <f t="shared" si="1"/>
        <v>66.0719118046468</v>
      </c>
      <c r="I18" s="46">
        <v>590962</v>
      </c>
      <c r="J18" s="46">
        <v>406828.99</v>
      </c>
      <c r="K18" s="44">
        <f t="shared" si="2"/>
        <v>68.8418189325202</v>
      </c>
      <c r="L18" s="45"/>
      <c r="M18" s="45"/>
      <c r="N18" s="45"/>
      <c r="O18" s="45"/>
      <c r="P18" s="45"/>
      <c r="Q18" s="44"/>
      <c r="R18" s="47"/>
      <c r="S18" s="47"/>
      <c r="T18" s="45"/>
      <c r="U18" s="48">
        <v>56654</v>
      </c>
      <c r="V18" s="48">
        <v>21327.570000000003</v>
      </c>
      <c r="W18" s="44"/>
      <c r="X18" s="47"/>
      <c r="Y18" s="47"/>
      <c r="Z18" s="49"/>
    </row>
    <row r="19" spans="1:26" ht="25.5">
      <c r="A19" s="7"/>
      <c r="B19" s="21" t="s">
        <v>23</v>
      </c>
      <c r="C19" s="50">
        <v>2923466</v>
      </c>
      <c r="D19" s="22">
        <v>2754791.63</v>
      </c>
      <c r="E19" s="23">
        <f t="shared" si="0"/>
        <v>94.23032899989259</v>
      </c>
      <c r="F19" s="24">
        <v>3129389</v>
      </c>
      <c r="G19" s="24">
        <v>2190044.4799999995</v>
      </c>
      <c r="H19" s="23">
        <f t="shared" si="1"/>
        <v>69.98313344873391</v>
      </c>
      <c r="I19" s="46">
        <v>1019211</v>
      </c>
      <c r="J19" s="46">
        <v>779430.61</v>
      </c>
      <c r="K19" s="23">
        <f t="shared" si="2"/>
        <v>76.47392051302428</v>
      </c>
      <c r="L19" s="24"/>
      <c r="M19" s="24"/>
      <c r="N19" s="24"/>
      <c r="O19" s="25">
        <v>1584158</v>
      </c>
      <c r="P19" s="25">
        <v>1122336.99</v>
      </c>
      <c r="Q19" s="23">
        <f>P19/O19*100</f>
        <v>70.84754109122954</v>
      </c>
      <c r="R19" s="27"/>
      <c r="S19" s="27"/>
      <c r="T19" s="24"/>
      <c r="U19" s="48">
        <v>89500</v>
      </c>
      <c r="V19" s="48">
        <v>41809.1</v>
      </c>
      <c r="W19" s="23">
        <f aca="true" t="shared" si="5" ref="W19:W25">V19/U19*100</f>
        <v>46.7140782122905</v>
      </c>
      <c r="X19" s="25">
        <v>403638</v>
      </c>
      <c r="Y19" s="25">
        <v>246467.78</v>
      </c>
      <c r="Z19" s="26">
        <f aca="true" t="shared" si="6" ref="Z19:Z27">Y19/X19*100</f>
        <v>61.061589840401545</v>
      </c>
    </row>
    <row r="20" spans="1:26" ht="25.5">
      <c r="A20" s="7"/>
      <c r="B20" s="21" t="s">
        <v>24</v>
      </c>
      <c r="C20" s="50">
        <v>806749</v>
      </c>
      <c r="D20" s="22">
        <v>697174.14</v>
      </c>
      <c r="E20" s="23">
        <f t="shared" si="0"/>
        <v>86.41772595937522</v>
      </c>
      <c r="F20" s="24">
        <v>1250198</v>
      </c>
      <c r="G20" s="24">
        <v>615031.6799999998</v>
      </c>
      <c r="H20" s="23">
        <f t="shared" si="1"/>
        <v>49.19474195287465</v>
      </c>
      <c r="I20" s="46">
        <v>803620</v>
      </c>
      <c r="J20" s="46">
        <v>429820.07999999996</v>
      </c>
      <c r="K20" s="23">
        <f t="shared" si="2"/>
        <v>53.485488166048626</v>
      </c>
      <c r="L20" s="24"/>
      <c r="M20" s="24"/>
      <c r="N20" s="24"/>
      <c r="O20" s="25"/>
      <c r="P20" s="25"/>
      <c r="Q20" s="23"/>
      <c r="R20" s="27"/>
      <c r="S20" s="27"/>
      <c r="T20" s="24"/>
      <c r="U20" s="48">
        <v>196100</v>
      </c>
      <c r="V20" s="48">
        <v>40008.14</v>
      </c>
      <c r="W20" s="23">
        <f t="shared" si="5"/>
        <v>20.401907190209077</v>
      </c>
      <c r="X20" s="25">
        <v>250078</v>
      </c>
      <c r="Y20" s="25">
        <v>145203.46000000002</v>
      </c>
      <c r="Z20" s="26">
        <f t="shared" si="6"/>
        <v>58.06326826030279</v>
      </c>
    </row>
    <row r="21" spans="1:26" ht="25.5">
      <c r="A21" s="7"/>
      <c r="B21" s="21" t="s">
        <v>25</v>
      </c>
      <c r="C21" s="50">
        <v>1198068</v>
      </c>
      <c r="D21" s="22">
        <v>998416.71</v>
      </c>
      <c r="E21" s="23">
        <f t="shared" si="0"/>
        <v>83.33556275603722</v>
      </c>
      <c r="F21" s="24">
        <v>1088068</v>
      </c>
      <c r="G21" s="24">
        <v>637070.89</v>
      </c>
      <c r="H21" s="23">
        <f t="shared" si="1"/>
        <v>58.55065032700162</v>
      </c>
      <c r="I21" s="46">
        <v>634875</v>
      </c>
      <c r="J21" s="46">
        <v>415298.38</v>
      </c>
      <c r="K21" s="23">
        <f t="shared" si="2"/>
        <v>65.4141964953731</v>
      </c>
      <c r="L21" s="24"/>
      <c r="M21" s="24"/>
      <c r="N21" s="24"/>
      <c r="O21" s="25"/>
      <c r="P21" s="25"/>
      <c r="Q21" s="23"/>
      <c r="R21" s="27"/>
      <c r="S21" s="27"/>
      <c r="T21" s="24"/>
      <c r="U21" s="48">
        <v>278177</v>
      </c>
      <c r="V21" s="48">
        <v>104236.35</v>
      </c>
      <c r="W21" s="23">
        <f t="shared" si="5"/>
        <v>37.471232344873954</v>
      </c>
      <c r="X21" s="25">
        <v>174616</v>
      </c>
      <c r="Y21" s="25">
        <v>117236.16000000002</v>
      </c>
      <c r="Z21" s="26">
        <f t="shared" si="6"/>
        <v>67.139414486645</v>
      </c>
    </row>
    <row r="22" spans="1:26" ht="27.75" customHeight="1">
      <c r="A22" s="7"/>
      <c r="B22" s="21" t="s">
        <v>26</v>
      </c>
      <c r="C22" s="50">
        <v>1901376</v>
      </c>
      <c r="D22" s="22">
        <v>1579141.87</v>
      </c>
      <c r="E22" s="23">
        <f t="shared" si="0"/>
        <v>83.05258244555522</v>
      </c>
      <c r="F22" s="24">
        <v>2665551</v>
      </c>
      <c r="G22" s="24">
        <v>695979.73</v>
      </c>
      <c r="H22" s="23">
        <f t="shared" si="1"/>
        <v>26.110163714744157</v>
      </c>
      <c r="I22" s="46">
        <v>856560</v>
      </c>
      <c r="J22" s="46">
        <v>460937.78</v>
      </c>
      <c r="K22" s="23">
        <f t="shared" si="2"/>
        <v>53.8126669468572</v>
      </c>
      <c r="L22" s="24"/>
      <c r="M22" s="24"/>
      <c r="N22" s="24"/>
      <c r="O22" s="25"/>
      <c r="P22" s="25"/>
      <c r="Q22" s="23"/>
      <c r="R22" s="27"/>
      <c r="S22" s="27"/>
      <c r="T22" s="24"/>
      <c r="U22" s="48">
        <v>1484300</v>
      </c>
      <c r="V22" s="48">
        <v>108094.4</v>
      </c>
      <c r="W22" s="23">
        <f t="shared" si="5"/>
        <v>7.2825170113858375</v>
      </c>
      <c r="X22" s="25">
        <v>269291</v>
      </c>
      <c r="Y22" s="25">
        <v>126547.55</v>
      </c>
      <c r="Z22" s="26">
        <f t="shared" si="6"/>
        <v>46.99286273956426</v>
      </c>
    </row>
    <row r="23" spans="1:30" ht="26.25" thickBot="1">
      <c r="A23" s="7"/>
      <c r="B23" s="21" t="s">
        <v>27</v>
      </c>
      <c r="C23" s="50">
        <v>872387</v>
      </c>
      <c r="D23" s="22">
        <v>513346.86000000004</v>
      </c>
      <c r="E23" s="23">
        <f t="shared" si="0"/>
        <v>58.84393738100179</v>
      </c>
      <c r="F23" s="24">
        <v>799346</v>
      </c>
      <c r="G23" s="24">
        <v>516389.6599999999</v>
      </c>
      <c r="H23" s="23">
        <f t="shared" si="1"/>
        <v>64.60151924198031</v>
      </c>
      <c r="I23" s="46">
        <v>471274</v>
      </c>
      <c r="J23" s="46">
        <v>337283.11</v>
      </c>
      <c r="K23" s="23">
        <f t="shared" si="2"/>
        <v>71.5683678709201</v>
      </c>
      <c r="L23" s="24"/>
      <c r="M23" s="24"/>
      <c r="N23" s="24"/>
      <c r="O23" s="25"/>
      <c r="P23" s="25"/>
      <c r="Q23" s="23"/>
      <c r="R23" s="27"/>
      <c r="S23" s="27"/>
      <c r="T23" s="24"/>
      <c r="U23" s="48">
        <v>110335</v>
      </c>
      <c r="V23" s="48">
        <v>38776.78</v>
      </c>
      <c r="W23" s="23">
        <f t="shared" si="5"/>
        <v>35.14458693977433</v>
      </c>
      <c r="X23" s="25">
        <v>200437</v>
      </c>
      <c r="Y23" s="25">
        <v>140329.77</v>
      </c>
      <c r="Z23" s="26">
        <f t="shared" si="6"/>
        <v>70.01190897888114</v>
      </c>
      <c r="AD23" s="51"/>
    </row>
    <row r="24" spans="1:26" ht="37.5" customHeight="1" thickBot="1">
      <c r="A24" s="7"/>
      <c r="B24" s="52" t="s">
        <v>28</v>
      </c>
      <c r="C24" s="53">
        <f>SUM(C18:C23)</f>
        <v>8350062</v>
      </c>
      <c r="D24" s="53">
        <f>SUM(D18:D23)</f>
        <v>6944297.41</v>
      </c>
      <c r="E24" s="38">
        <f t="shared" si="0"/>
        <v>83.16462093335355</v>
      </c>
      <c r="F24" s="53">
        <f>SUM(F18:F23)</f>
        <v>9580568</v>
      </c>
      <c r="G24" s="53">
        <f>SUM(G18:G23)</f>
        <v>5082673</v>
      </c>
      <c r="H24" s="38">
        <f t="shared" si="1"/>
        <v>53.05189629675401</v>
      </c>
      <c r="I24" s="39">
        <f>SUM(I18:I23)</f>
        <v>4376502</v>
      </c>
      <c r="J24" s="39">
        <f>SUM(J18:J23)</f>
        <v>2829598.9499999997</v>
      </c>
      <c r="K24" s="38">
        <f t="shared" si="2"/>
        <v>64.65435066635408</v>
      </c>
      <c r="L24" s="39">
        <f>SUM(L18:L23)</f>
        <v>0</v>
      </c>
      <c r="M24" s="39">
        <f>SUM(M18:M23)</f>
        <v>0</v>
      </c>
      <c r="N24" s="39">
        <f>SUM(N18:N23)</f>
        <v>0</v>
      </c>
      <c r="O24" s="39">
        <f>SUM(O18:O23)</f>
        <v>1584158</v>
      </c>
      <c r="P24" s="39">
        <f>SUM(P18:P23)</f>
        <v>1122336.99</v>
      </c>
      <c r="Q24" s="38">
        <f>P24/O24*100</f>
        <v>70.84754109122954</v>
      </c>
      <c r="R24" s="39"/>
      <c r="S24" s="39"/>
      <c r="T24" s="39"/>
      <c r="U24" s="39">
        <f>SUM(U18:U23)</f>
        <v>2215066</v>
      </c>
      <c r="V24" s="39">
        <f>SUM(V18:V23)</f>
        <v>354252.33999999997</v>
      </c>
      <c r="W24" s="38">
        <f t="shared" si="5"/>
        <v>15.99285709771176</v>
      </c>
      <c r="X24" s="39">
        <f>SUM(X18:X23)</f>
        <v>1298060</v>
      </c>
      <c r="Y24" s="39">
        <f>SUM(Y18:Y23)</f>
        <v>775784.7200000001</v>
      </c>
      <c r="Z24" s="40">
        <f t="shared" si="6"/>
        <v>59.76493536508328</v>
      </c>
    </row>
    <row r="25" spans="1:26" ht="22.5" customHeight="1" thickBot="1">
      <c r="A25" s="7"/>
      <c r="B25" s="54" t="s">
        <v>29</v>
      </c>
      <c r="C25" s="53">
        <f>C10+C17+C24</f>
        <v>68102442</v>
      </c>
      <c r="D25" s="53">
        <f>D10+D17+D24</f>
        <v>56056078.69</v>
      </c>
      <c r="E25" s="38">
        <f t="shared" si="0"/>
        <v>82.31140770253143</v>
      </c>
      <c r="F25" s="39">
        <f>F10+F17+F24</f>
        <v>67009120</v>
      </c>
      <c r="G25" s="39">
        <f>G10+G17+G24</f>
        <v>39958854.78</v>
      </c>
      <c r="H25" s="38">
        <f t="shared" si="1"/>
        <v>59.631964693761084</v>
      </c>
      <c r="I25" s="39">
        <f>I10+I17+I24</f>
        <v>17437187</v>
      </c>
      <c r="J25" s="39">
        <f>J10+J17+J24</f>
        <v>11404748.079999998</v>
      </c>
      <c r="K25" s="38">
        <f t="shared" si="2"/>
        <v>65.40474722212933</v>
      </c>
      <c r="L25" s="39">
        <f>L10+L17+L24</f>
        <v>454426</v>
      </c>
      <c r="M25" s="39">
        <f>M10+M17+M24</f>
        <v>267687.22000000003</v>
      </c>
      <c r="N25" s="38">
        <f>N10+N17+N24</f>
        <v>58.90666907263229</v>
      </c>
      <c r="O25" s="39">
        <f>O10+O17+O24</f>
        <v>21559633</v>
      </c>
      <c r="P25" s="39">
        <f>P10+P17+P24</f>
        <v>14788763.8</v>
      </c>
      <c r="Q25" s="38">
        <f>P25/O25*100</f>
        <v>68.5946917556528</v>
      </c>
      <c r="R25" s="39"/>
      <c r="S25" s="39"/>
      <c r="T25" s="39"/>
      <c r="U25" s="39">
        <f>U10+U17+U24</f>
        <v>16566005</v>
      </c>
      <c r="V25" s="39">
        <f>V10+V17+V24</f>
        <v>8067362.04</v>
      </c>
      <c r="W25" s="38">
        <f t="shared" si="5"/>
        <v>48.69829533433076</v>
      </c>
      <c r="X25" s="39">
        <f>X10+X17+X24</f>
        <v>4761462</v>
      </c>
      <c r="Y25" s="39">
        <f>Y10+Y17+Y24</f>
        <v>3006347</v>
      </c>
      <c r="Z25" s="40">
        <f t="shared" si="6"/>
        <v>63.139157678880984</v>
      </c>
    </row>
    <row r="26" spans="1:26" ht="28.5" customHeight="1" thickBot="1">
      <c r="A26" s="35"/>
      <c r="B26" s="55" t="s">
        <v>30</v>
      </c>
      <c r="C26" s="55">
        <v>148559779</v>
      </c>
      <c r="D26" s="56">
        <v>128474371.55000001</v>
      </c>
      <c r="E26" s="57">
        <f t="shared" si="0"/>
        <v>86.47991563719276</v>
      </c>
      <c r="F26" s="58">
        <v>168380463.22</v>
      </c>
      <c r="G26" s="58">
        <v>121793511.72000006</v>
      </c>
      <c r="H26" s="57">
        <f t="shared" si="1"/>
        <v>72.33232964852279</v>
      </c>
      <c r="I26" s="59">
        <v>2525052</v>
      </c>
      <c r="J26" s="59">
        <v>1608495.89</v>
      </c>
      <c r="K26" s="57">
        <f t="shared" si="2"/>
        <v>63.70149565236676</v>
      </c>
      <c r="L26" s="58"/>
      <c r="M26" s="58"/>
      <c r="N26" s="57"/>
      <c r="O26" s="58">
        <v>96140535</v>
      </c>
      <c r="P26" s="59">
        <v>66990661.15</v>
      </c>
      <c r="Q26" s="57">
        <f>P26/O26*100</f>
        <v>69.67993380731656</v>
      </c>
      <c r="R26" s="58">
        <v>25312270.22</v>
      </c>
      <c r="S26" s="59">
        <v>19252720.14</v>
      </c>
      <c r="T26" s="57">
        <f>S26/R26*100</f>
        <v>76.06081940760824</v>
      </c>
      <c r="U26" s="58"/>
      <c r="V26" s="59"/>
      <c r="W26" s="44"/>
      <c r="X26" s="58">
        <v>6017032</v>
      </c>
      <c r="Y26" s="59">
        <v>3817821.5799999996</v>
      </c>
      <c r="Z26" s="60">
        <f t="shared" si="6"/>
        <v>63.45024556957649</v>
      </c>
    </row>
    <row r="27" spans="1:26" ht="24.75" customHeight="1" thickBot="1">
      <c r="A27" s="13"/>
      <c r="B27" s="61" t="s">
        <v>31</v>
      </c>
      <c r="C27" s="62">
        <f>C25+C26</f>
        <v>216662221</v>
      </c>
      <c r="D27" s="62">
        <f>D25+D26</f>
        <v>184530450.24</v>
      </c>
      <c r="E27" s="63">
        <f t="shared" si="0"/>
        <v>85.169647660909</v>
      </c>
      <c r="F27" s="62">
        <f>F25+F26</f>
        <v>235389583.22</v>
      </c>
      <c r="G27" s="62">
        <f>G25+G26</f>
        <v>161752366.50000006</v>
      </c>
      <c r="H27" s="63">
        <f t="shared" si="1"/>
        <v>68.71687535502492</v>
      </c>
      <c r="I27" s="64">
        <f>I25+I26</f>
        <v>19962239</v>
      </c>
      <c r="J27" s="64">
        <f>J25+J26</f>
        <v>13013243.969999999</v>
      </c>
      <c r="K27" s="63">
        <f t="shared" si="2"/>
        <v>65.18930050882568</v>
      </c>
      <c r="L27" s="64">
        <f>L25+L26</f>
        <v>454426</v>
      </c>
      <c r="M27" s="64">
        <f>M25+M26</f>
        <v>267687.22000000003</v>
      </c>
      <c r="N27" s="63">
        <f>N25+N26</f>
        <v>58.90666907263229</v>
      </c>
      <c r="O27" s="64">
        <f>O25+O26</f>
        <v>117700168</v>
      </c>
      <c r="P27" s="64">
        <f>P25+P26</f>
        <v>81779424.95</v>
      </c>
      <c r="Q27" s="63">
        <f>P27/O27*100</f>
        <v>69.48114547296143</v>
      </c>
      <c r="R27" s="64">
        <f>R25+R26</f>
        <v>25312270.22</v>
      </c>
      <c r="S27" s="64">
        <f>S25+S26</f>
        <v>19252720.14</v>
      </c>
      <c r="T27" s="63">
        <f>S27/R27*100</f>
        <v>76.06081940760824</v>
      </c>
      <c r="U27" s="64">
        <f>U25+U26</f>
        <v>16566005</v>
      </c>
      <c r="V27" s="64">
        <f>V25+V26</f>
        <v>8067362.04</v>
      </c>
      <c r="W27" s="63">
        <f>V27/U27*100</f>
        <v>48.69829533433076</v>
      </c>
      <c r="X27" s="64">
        <f>X25+X26</f>
        <v>10778494</v>
      </c>
      <c r="Y27" s="64">
        <f>Y25+Y26</f>
        <v>6824168.58</v>
      </c>
      <c r="Z27" s="65">
        <f t="shared" si="6"/>
        <v>63.31282069647207</v>
      </c>
    </row>
    <row r="28" spans="6:39" ht="26.25" customHeight="1">
      <c r="F28" s="66"/>
      <c r="G28" s="66"/>
      <c r="H28" s="66"/>
      <c r="I28" s="67"/>
      <c r="J28" s="68"/>
      <c r="K28" s="67"/>
      <c r="L28" s="67"/>
      <c r="M28" s="67"/>
      <c r="N28" s="67"/>
      <c r="O28" s="67"/>
      <c r="P28" s="68"/>
      <c r="Q28" s="67"/>
      <c r="R28" s="67"/>
      <c r="S28" s="68"/>
      <c r="T28" s="67"/>
      <c r="U28" s="67"/>
      <c r="V28" s="67"/>
      <c r="W28" s="67"/>
      <c r="X28" s="67"/>
      <c r="Y28" s="68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</row>
  </sheetData>
  <sheetProtection/>
  <mergeCells count="11">
    <mergeCell ref="X8:Z8"/>
    <mergeCell ref="B5:Z5"/>
    <mergeCell ref="C7:E8"/>
    <mergeCell ref="F7:H8"/>
    <mergeCell ref="I7:Z7"/>
    <mergeCell ref="B8:B9"/>
    <mergeCell ref="I8:K8"/>
    <mergeCell ref="L8:N8"/>
    <mergeCell ref="O8:Q8"/>
    <mergeCell ref="R8:T8"/>
    <mergeCell ref="U8:W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Sveta</cp:lastModifiedBy>
  <dcterms:created xsi:type="dcterms:W3CDTF">2020-04-13T10:18:45Z</dcterms:created>
  <dcterms:modified xsi:type="dcterms:W3CDTF">2020-04-13T12:12:54Z</dcterms:modified>
  <cp:category/>
  <cp:version/>
  <cp:contentType/>
  <cp:contentStatus/>
</cp:coreProperties>
</file>