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1445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<sst xmlns="http://schemas.openxmlformats.org/spreadsheetml/2006/main" count="55" uniqueCount="35">
  <si>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Інформація про надходження та використання коштів місцевих бюджетів Дергачівського району (станом на 06.07.2020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</si>
  <si>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</si>
  <si>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</si>
  <si>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</si>
  <si>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</si>
  <si>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</si>
  <si>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</si>
  <si>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</si>
  <si>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</si>
  <si>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</si>
  <si>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</si>
  <si>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січень-липеньь</t>
  </si>
  <si>
    <t>надійшло за січень-липень</t>
  </si>
  <si>
    <t>%</t>
  </si>
  <si>
    <t>затерджено з урахуванням змін на 
січень-липень</t>
  </si>
  <si>
    <t xml:space="preserve">надійшло за січень-липень
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</si>
  <si>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</si>
  <si>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</si>
  <si>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</si>
  <si>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</si>
  <si>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</si>
  <si>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</si>
  <si>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</si>
  <si>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</si>
  <si>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</si>
  <si>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 xml:space="preserve"> 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</si>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</sst>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"/>
    <numFmt numFmtId="174" formatCode="#0.00"/>
  </numFmts>
  <fonts count="48">
    <font>
      <sz val="10"/>
      <name val="Arial"/>
      <family val="2"/>
    </font>
    <font>
      <sz val="10"/>
      <color indexed="8"/>
      <name val="Arial Cyr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1"/>
      <name val="Arial Cyr"/>
      <family val="2"/>
    </font>
    <font>
      <b/>
      <sz val="10"/>
      <name val="Calibri"/>
      <family val="2"/>
    </font>
    <font>
      <sz val="10"/>
      <name val="Arial Cyr"/>
      <family val="0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 wrapText="1"/>
    </xf>
    <xf numFmtId="1" fontId="5" fillId="0" borderId="18" xfId="0" applyNumberFormat="1" applyFont="1" applyFill="1" applyBorder="1" applyAlignment="1">
      <alignment horizontal="center" vertical="center"/>
    </xf>
    <xf numFmtId="172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/>
    </xf>
    <xf numFmtId="172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73" fontId="8" fillId="34" borderId="18" xfId="66" applyNumberFormat="1" applyFont="1" applyFill="1" applyBorder="1" applyAlignment="1">
      <alignment vertical="center" wrapText="1"/>
      <protection/>
    </xf>
    <xf numFmtId="172" fontId="7" fillId="0" borderId="19" xfId="0" applyNumberFormat="1" applyFont="1" applyFill="1" applyBorder="1" applyAlignment="1">
      <alignment horizontal="center" vertical="center"/>
    </xf>
    <xf numFmtId="1" fontId="7" fillId="0" borderId="18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/>
    </xf>
    <xf numFmtId="172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 wrapText="1"/>
    </xf>
    <xf numFmtId="172" fontId="7" fillId="0" borderId="14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/>
    </xf>
    <xf numFmtId="172" fontId="4" fillId="0" borderId="23" xfId="0" applyNumberFormat="1" applyFont="1" applyFill="1" applyBorder="1" applyAlignment="1">
      <alignment horizontal="center" vertical="center"/>
    </xf>
    <xf numFmtId="1" fontId="4" fillId="0" borderId="23" xfId="0" applyNumberFormat="1" applyFont="1" applyFill="1" applyBorder="1" applyAlignment="1">
      <alignment horizontal="center" vertical="center"/>
    </xf>
    <xf numFmtId="172" fontId="4" fillId="0" borderId="24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1" fontId="6" fillId="0" borderId="25" xfId="0" applyNumberFormat="1" applyFont="1" applyFill="1" applyBorder="1" applyAlignment="1">
      <alignment horizontal="center" vertical="center"/>
    </xf>
    <xf numFmtId="172" fontId="7" fillId="0" borderId="25" xfId="0" applyNumberFormat="1" applyFont="1" applyFill="1" applyBorder="1" applyAlignment="1">
      <alignment horizontal="center" vertical="center"/>
    </xf>
    <xf numFmtId="1" fontId="7" fillId="0" borderId="25" xfId="0" applyNumberFormat="1" applyFont="1" applyFill="1" applyBorder="1" applyAlignment="1">
      <alignment horizontal="center" vertical="center"/>
    </xf>
    <xf numFmtId="173" fontId="10" fillId="0" borderId="18" xfId="81" applyNumberFormat="1" applyFont="1" applyFill="1" applyBorder="1" applyAlignment="1">
      <alignment horizontal="center" vertical="center" wrapText="1"/>
      <protection/>
    </xf>
    <xf numFmtId="1" fontId="7" fillId="0" borderId="25" xfId="0" applyNumberFormat="1" applyFont="1" applyFill="1" applyBorder="1" applyAlignment="1">
      <alignment horizontal="center" vertical="center" wrapText="1"/>
    </xf>
    <xf numFmtId="173" fontId="10" fillId="0" borderId="18" xfId="80" applyNumberFormat="1" applyFont="1" applyBorder="1" applyAlignment="1">
      <alignment vertical="center" wrapText="1"/>
      <protection/>
    </xf>
    <xf numFmtId="172" fontId="7" fillId="0" borderId="26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4" fontId="11" fillId="0" borderId="0" xfId="0" applyNumberFormat="1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72" fontId="7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Fill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7" fillId="0" borderId="27" xfId="0" applyNumberFormat="1" applyFont="1" applyFill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172" fontId="7" fillId="0" borderId="28" xfId="0" applyNumberFormat="1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1" fontId="12" fillId="0" borderId="23" xfId="0" applyNumberFormat="1" applyFont="1" applyFill="1" applyBorder="1" applyAlignment="1">
      <alignment horizontal="center" vertical="center"/>
    </xf>
    <xf numFmtId="172" fontId="13" fillId="0" borderId="23" xfId="0" applyNumberFormat="1" applyFont="1" applyFill="1" applyBorder="1" applyAlignment="1">
      <alignment horizontal="center" vertical="center"/>
    </xf>
    <xf numFmtId="1" fontId="13" fillId="0" borderId="23" xfId="0" applyNumberFormat="1" applyFont="1" applyFill="1" applyBorder="1" applyAlignment="1">
      <alignment horizontal="center" vertical="center"/>
    </xf>
    <xf numFmtId="172" fontId="13" fillId="0" borderId="24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 wrapText="1"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0 2" xfId="52"/>
    <cellStyle name="Обычный 180 3" xfId="53"/>
    <cellStyle name="Обычный 181 2" xfId="54"/>
    <cellStyle name="Обычный 181 3" xfId="55"/>
    <cellStyle name="Обычный 182 2" xfId="56"/>
    <cellStyle name="Обычный 182 3" xfId="57"/>
    <cellStyle name="Обычный 183 2" xfId="58"/>
    <cellStyle name="Обычный 183 3" xfId="59"/>
    <cellStyle name="Обычный 184 2" xfId="60"/>
    <cellStyle name="Обычный 184 3" xfId="61"/>
    <cellStyle name="Обычный 185 2" xfId="62"/>
    <cellStyle name="Обычный 185 3" xfId="63"/>
    <cellStyle name="Обычный 186 2" xfId="64"/>
    <cellStyle name="Обычный 186 3" xfId="65"/>
    <cellStyle name="Обычный 256" xfId="66"/>
    <cellStyle name="Обычный 257" xfId="67"/>
    <cellStyle name="Обычный 79 2" xfId="68"/>
    <cellStyle name="Обычный 79 3" xfId="69"/>
    <cellStyle name="Обычный 80 2" xfId="70"/>
    <cellStyle name="Обычный 80 3" xfId="71"/>
    <cellStyle name="Обычный 81 2" xfId="72"/>
    <cellStyle name="Обычный 81 3" xfId="73"/>
    <cellStyle name="Обычный 82 2" xfId="74"/>
    <cellStyle name="Обычный 82 3" xfId="75"/>
    <cellStyle name="Обычный 83 2" xfId="76"/>
    <cellStyle name="Обычный 83 3" xfId="77"/>
    <cellStyle name="Обычный 84 2" xfId="78"/>
    <cellStyle name="Обычный 84 3" xfId="79"/>
    <cellStyle name="Обычный_ВИДАТКИ  29 10   2018" xfId="80"/>
    <cellStyle name="Обычный_ВИДАТКИ20 07  2018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39"/>
  <sheetViews>
    <sheetView tabSelected="1" zoomScale="80" zoomScaleNormal="80" zoomScalePageLayoutView="0" workbookViewId="0" topLeftCell="A1">
      <pane xSplit="2" ySplit="9" topLeftCell="G1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S39" sqref="P39:S39"/>
    </sheetView>
  </sheetViews>
  <sheetFormatPr defaultColWidth="9.140625" defaultRowHeight="12.75"/>
  <cols>
    <col min="1" max="1" width="4.2812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44018</v>
      </c>
      <c r="C2" s="4"/>
      <c r="D2" s="4"/>
    </row>
    <row r="5" spans="2:26" ht="20.25">
      <c r="B5" s="75" t="s">
        <v>0</v>
      </c>
      <c r="C5" s="75"/>
      <c r="D5" s="75"/>
      <c r="E5" s="75"/>
      <c r="F5" s="75"/>
      <c r="G5" s="75"/>
      <c r="H5" s="75"/>
      <c r="I5" s="75"/>
      <c r="J5" s="75"/>
      <c r="K5" s="75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</row>
    <row r="6" ht="13.5" thickBot="1"/>
    <row r="7" spans="1:26" ht="13.5" customHeight="1" thickBot="1">
      <c r="A7" s="5"/>
      <c r="B7" s="6"/>
      <c r="C7" s="77" t="s">
        <v>1</v>
      </c>
      <c r="D7" s="78"/>
      <c r="E7" s="79"/>
      <c r="F7" s="82" t="s">
        <v>2</v>
      </c>
      <c r="G7" s="83"/>
      <c r="H7" s="84"/>
      <c r="I7" s="88" t="s">
        <v>3</v>
      </c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90"/>
    </row>
    <row r="8" spans="1:26" ht="27.75" customHeight="1" thickBot="1">
      <c r="A8" s="7"/>
      <c r="B8" s="91" t="s">
        <v>4</v>
      </c>
      <c r="C8" s="80"/>
      <c r="D8" s="80"/>
      <c r="E8" s="81"/>
      <c r="F8" s="85"/>
      <c r="G8" s="86"/>
      <c r="H8" s="87"/>
      <c r="I8" s="88" t="s">
        <v>5</v>
      </c>
      <c r="J8" s="89"/>
      <c r="K8" s="90"/>
      <c r="L8" s="88" t="s">
        <v>6</v>
      </c>
      <c r="M8" s="89"/>
      <c r="N8" s="90"/>
      <c r="O8" s="93" t="s">
        <v>7</v>
      </c>
      <c r="P8" s="73"/>
      <c r="Q8" s="73"/>
      <c r="R8" s="73" t="s">
        <v>8</v>
      </c>
      <c r="S8" s="73"/>
      <c r="T8" s="73"/>
      <c r="U8" s="94" t="s">
        <v>9</v>
      </c>
      <c r="V8" s="73"/>
      <c r="W8" s="73"/>
      <c r="X8" s="73" t="s">
        <v>10</v>
      </c>
      <c r="Y8" s="73"/>
      <c r="Z8" s="74"/>
    </row>
    <row r="9" spans="1:26" ht="87.75" customHeight="1">
      <c r="A9" s="7"/>
      <c r="B9" s="92"/>
      <c r="C9" s="8" t="s">
        <v>11</v>
      </c>
      <c r="D9" s="9" t="s">
        <v>12</v>
      </c>
      <c r="E9" s="9" t="s">
        <v>13</v>
      </c>
      <c r="F9" s="8" t="s">
        <v>14</v>
      </c>
      <c r="G9" s="9" t="s">
        <v>15</v>
      </c>
      <c r="H9" s="10" t="s">
        <v>13</v>
      </c>
      <c r="I9" s="8" t="s">
        <v>14</v>
      </c>
      <c r="J9" s="9" t="s">
        <v>15</v>
      </c>
      <c r="K9" s="11" t="s">
        <v>13</v>
      </c>
      <c r="L9" s="8" t="s">
        <v>14</v>
      </c>
      <c r="M9" s="9" t="s">
        <v>15</v>
      </c>
      <c r="N9" s="11" t="s">
        <v>13</v>
      </c>
      <c r="O9" s="8" t="s">
        <v>14</v>
      </c>
      <c r="P9" s="9" t="s">
        <v>15</v>
      </c>
      <c r="Q9" s="11" t="s">
        <v>13</v>
      </c>
      <c r="R9" s="8" t="s">
        <v>14</v>
      </c>
      <c r="S9" s="9" t="s">
        <v>15</v>
      </c>
      <c r="T9" s="11" t="s">
        <v>13</v>
      </c>
      <c r="U9" s="8" t="s">
        <v>14</v>
      </c>
      <c r="V9" s="9" t="s">
        <v>15</v>
      </c>
      <c r="W9" s="11" t="s">
        <v>13</v>
      </c>
      <c r="X9" s="8" t="s">
        <v>14</v>
      </c>
      <c r="Y9" s="9" t="s">
        <v>15</v>
      </c>
      <c r="Z9" s="12" t="s">
        <v>13</v>
      </c>
    </row>
    <row r="10" spans="1:26" ht="42.75" customHeight="1" thickBot="1">
      <c r="A10" s="13"/>
      <c r="B10" s="14" t="s">
        <v>16</v>
      </c>
      <c r="C10" s="15">
        <v>41823446</v>
      </c>
      <c r="D10" s="15">
        <v>35939936.13</v>
      </c>
      <c r="E10" s="16">
        <f aca="true" t="shared" si="0" ref="E10:E27">D10/C10*100</f>
        <v>85.93250811996698</v>
      </c>
      <c r="F10" s="17">
        <v>40148716</v>
      </c>
      <c r="G10" s="17">
        <v>29970844.89</v>
      </c>
      <c r="H10" s="16">
        <f aca="true" t="shared" si="1" ref="H10:H27">G10/F10*100</f>
        <v>74.64957257910814</v>
      </c>
      <c r="I10" s="17">
        <v>7059122</v>
      </c>
      <c r="J10" s="17">
        <v>3963613.23</v>
      </c>
      <c r="K10" s="16">
        <f aca="true" t="shared" si="2" ref="K10:K27">J10/I10*100</f>
        <v>56.1488132660124</v>
      </c>
      <c r="L10" s="17"/>
      <c r="M10" s="17"/>
      <c r="N10" s="17"/>
      <c r="O10" s="18">
        <v>15548409</v>
      </c>
      <c r="P10" s="18">
        <v>12180962.979999997</v>
      </c>
      <c r="Q10" s="16">
        <f>P10/O10*100</f>
        <v>78.3421826631908</v>
      </c>
      <c r="R10" s="19"/>
      <c r="S10" s="19"/>
      <c r="T10" s="17"/>
      <c r="U10" s="18">
        <v>14197529</v>
      </c>
      <c r="V10" s="18">
        <v>11442921.01</v>
      </c>
      <c r="W10" s="16">
        <f aca="true" t="shared" si="3" ref="W10:W17">V10/U10*100</f>
        <v>80.59797595764728</v>
      </c>
      <c r="X10" s="18"/>
      <c r="Y10" s="18"/>
      <c r="Z10" s="20"/>
    </row>
    <row r="11" spans="1:26" ht="38.25" customHeight="1">
      <c r="A11" s="7"/>
      <c r="B11" s="21" t="s">
        <v>17</v>
      </c>
      <c r="C11" s="22">
        <v>7214012</v>
      </c>
      <c r="D11" s="22">
        <v>6187396.050000001</v>
      </c>
      <c r="E11" s="23">
        <f t="shared" si="0"/>
        <v>85.76913997370673</v>
      </c>
      <c r="F11" s="24">
        <v>7388230</v>
      </c>
      <c r="G11" s="24">
        <v>5305348.6</v>
      </c>
      <c r="H11" s="23">
        <f t="shared" si="1"/>
        <v>71.80811371600505</v>
      </c>
      <c r="I11" s="24">
        <v>2033664</v>
      </c>
      <c r="J11" s="24">
        <v>1368697.0200000003</v>
      </c>
      <c r="K11" s="23">
        <f t="shared" si="2"/>
        <v>67.30202334308913</v>
      </c>
      <c r="L11" s="25"/>
      <c r="M11" s="24"/>
      <c r="N11" s="24"/>
      <c r="O11" s="25">
        <v>2666556</v>
      </c>
      <c r="P11" s="25">
        <v>1930742.96</v>
      </c>
      <c r="Q11" s="23">
        <f>P11/O11*100</f>
        <v>72.40586584343251</v>
      </c>
      <c r="R11" s="24"/>
      <c r="S11" s="24"/>
      <c r="T11" s="24"/>
      <c r="U11" s="25">
        <v>823260</v>
      </c>
      <c r="V11" s="25">
        <v>564116.58</v>
      </c>
      <c r="W11" s="23">
        <f t="shared" si="3"/>
        <v>68.52228700532031</v>
      </c>
      <c r="X11" s="26">
        <v>990740</v>
      </c>
      <c r="Y11" s="26">
        <v>649273.5399999999</v>
      </c>
      <c r="Z11" s="27">
        <f aca="true" t="shared" si="4" ref="Z11:Z17">Y11/X11*100</f>
        <v>65.5342006984678</v>
      </c>
    </row>
    <row r="12" spans="1:26" ht="25.5">
      <c r="A12" s="7"/>
      <c r="B12" s="21" t="s">
        <v>18</v>
      </c>
      <c r="C12" s="22">
        <v>7494919</v>
      </c>
      <c r="D12" s="22">
        <v>5137254.33</v>
      </c>
      <c r="E12" s="23">
        <f t="shared" si="0"/>
        <v>68.54316010619995</v>
      </c>
      <c r="F12" s="24">
        <v>7346351</v>
      </c>
      <c r="G12" s="24">
        <v>5239102.959999999</v>
      </c>
      <c r="H12" s="23">
        <f t="shared" si="1"/>
        <v>71.31571796664765</v>
      </c>
      <c r="I12" s="24">
        <v>2805996</v>
      </c>
      <c r="J12" s="24">
        <v>2238447.78</v>
      </c>
      <c r="K12" s="23">
        <f t="shared" si="2"/>
        <v>79.77373381857991</v>
      </c>
      <c r="L12" s="28"/>
      <c r="M12" s="28"/>
      <c r="N12" s="24"/>
      <c r="O12" s="25">
        <v>2563002</v>
      </c>
      <c r="P12" s="25">
        <v>1881596.95</v>
      </c>
      <c r="Q12" s="23">
        <f>P12/O12*100</f>
        <v>73.41379171768106</v>
      </c>
      <c r="R12" s="28"/>
      <c r="S12" s="28"/>
      <c r="T12" s="24"/>
      <c r="U12" s="25">
        <v>952921</v>
      </c>
      <c r="V12" s="25">
        <v>389121.07</v>
      </c>
      <c r="W12" s="23">
        <f t="shared" si="3"/>
        <v>40.83455711438829</v>
      </c>
      <c r="X12" s="26">
        <v>663867</v>
      </c>
      <c r="Y12" s="26">
        <v>429817.16000000003</v>
      </c>
      <c r="Z12" s="27">
        <f t="shared" si="4"/>
        <v>64.74446839502491</v>
      </c>
    </row>
    <row r="13" spans="1:26" ht="25.5">
      <c r="A13" s="7"/>
      <c r="B13" s="21" t="s">
        <v>19</v>
      </c>
      <c r="C13" s="22">
        <v>11443081</v>
      </c>
      <c r="D13" s="22">
        <v>9063282.129999999</v>
      </c>
      <c r="E13" s="23">
        <f t="shared" si="0"/>
        <v>79.20316329142474</v>
      </c>
      <c r="F13" s="24">
        <v>11913081</v>
      </c>
      <c r="G13" s="24">
        <v>8237773.08</v>
      </c>
      <c r="H13" s="23">
        <f t="shared" si="1"/>
        <v>69.14897229356536</v>
      </c>
      <c r="I13" s="24">
        <v>3271539</v>
      </c>
      <c r="J13" s="24">
        <v>2269873.3</v>
      </c>
      <c r="K13" s="23">
        <f t="shared" si="2"/>
        <v>69.38243132666308</v>
      </c>
      <c r="L13" s="28">
        <v>783927</v>
      </c>
      <c r="M13" s="28">
        <v>520398.7</v>
      </c>
      <c r="N13" s="23">
        <f>M13/L13*100</f>
        <v>66.38356632696667</v>
      </c>
      <c r="O13" s="25">
        <v>4114117</v>
      </c>
      <c r="P13" s="25">
        <v>3100301.8700000006</v>
      </c>
      <c r="Q13" s="23">
        <f>P13/O13*100</f>
        <v>75.35764952722542</v>
      </c>
      <c r="R13" s="28"/>
      <c r="S13" s="28"/>
      <c r="T13" s="24"/>
      <c r="U13" s="25">
        <v>2229966</v>
      </c>
      <c r="V13" s="25">
        <v>1430810.63</v>
      </c>
      <c r="W13" s="23">
        <f t="shared" si="3"/>
        <v>64.16288992746975</v>
      </c>
      <c r="X13" s="26">
        <v>1001640</v>
      </c>
      <c r="Y13" s="26">
        <v>734372.58</v>
      </c>
      <c r="Z13" s="27">
        <f t="shared" si="4"/>
        <v>73.31701809033186</v>
      </c>
    </row>
    <row r="14" spans="1:26" ht="25.5">
      <c r="A14" s="7"/>
      <c r="B14" s="21" t="s">
        <v>20</v>
      </c>
      <c r="C14" s="22">
        <v>3487006</v>
      </c>
      <c r="D14" s="22">
        <v>2893988.58</v>
      </c>
      <c r="E14" s="23">
        <f t="shared" si="0"/>
        <v>82.9935073240482</v>
      </c>
      <c r="F14" s="24">
        <v>3483417</v>
      </c>
      <c r="G14" s="24">
        <v>2321815.9299999997</v>
      </c>
      <c r="H14" s="23">
        <f t="shared" si="1"/>
        <v>66.65340181781278</v>
      </c>
      <c r="I14" s="24">
        <v>840592</v>
      </c>
      <c r="J14" s="24">
        <v>645844.6</v>
      </c>
      <c r="K14" s="23">
        <f t="shared" si="2"/>
        <v>76.83211355806384</v>
      </c>
      <c r="L14" s="24"/>
      <c r="M14" s="24"/>
      <c r="N14" s="24"/>
      <c r="O14" s="25">
        <v>1870468</v>
      </c>
      <c r="P14" s="25">
        <v>1421091.78</v>
      </c>
      <c r="Q14" s="23">
        <f>P14/O14*100</f>
        <v>75.97519872032026</v>
      </c>
      <c r="R14" s="28"/>
      <c r="S14" s="28"/>
      <c r="T14" s="24"/>
      <c r="U14" s="25">
        <v>69565</v>
      </c>
      <c r="V14" s="25">
        <v>53167.03</v>
      </c>
      <c r="W14" s="23">
        <f t="shared" si="3"/>
        <v>76.42784446201394</v>
      </c>
      <c r="X14" s="26">
        <v>318792</v>
      </c>
      <c r="Y14" s="26">
        <v>198712.52000000002</v>
      </c>
      <c r="Z14" s="27">
        <f t="shared" si="4"/>
        <v>62.332969459710405</v>
      </c>
    </row>
    <row r="15" spans="1:26" ht="25.5">
      <c r="A15" s="7"/>
      <c r="B15" s="21" t="s">
        <v>21</v>
      </c>
      <c r="C15" s="22">
        <v>3413672</v>
      </c>
      <c r="D15" s="22">
        <v>3359116.91</v>
      </c>
      <c r="E15" s="23">
        <f t="shared" si="0"/>
        <v>98.40186491262195</v>
      </c>
      <c r="F15" s="24">
        <v>3888672</v>
      </c>
      <c r="G15" s="24">
        <v>2206147.8299999996</v>
      </c>
      <c r="H15" s="23">
        <f t="shared" si="1"/>
        <v>56.73267969116448</v>
      </c>
      <c r="I15" s="24">
        <v>1534976</v>
      </c>
      <c r="J15" s="24">
        <v>1087040.0099999998</v>
      </c>
      <c r="K15" s="23">
        <f t="shared" si="2"/>
        <v>70.81804601505168</v>
      </c>
      <c r="L15" s="24"/>
      <c r="M15" s="24"/>
      <c r="N15" s="24"/>
      <c r="O15" s="25"/>
      <c r="P15" s="25"/>
      <c r="Q15" s="23"/>
      <c r="R15" s="28"/>
      <c r="S15" s="28"/>
      <c r="T15" s="24"/>
      <c r="U15" s="25">
        <v>1254520</v>
      </c>
      <c r="V15" s="25">
        <v>726877.1199999999</v>
      </c>
      <c r="W15" s="23">
        <f t="shared" si="3"/>
        <v>57.94065618722698</v>
      </c>
      <c r="X15" s="26">
        <v>327831</v>
      </c>
      <c r="Y15" s="26">
        <v>165624.1</v>
      </c>
      <c r="Z15" s="27">
        <f t="shared" si="4"/>
        <v>50.52118317059705</v>
      </c>
    </row>
    <row r="16" spans="1:26" ht="26.25" thickBot="1">
      <c r="A16" s="13"/>
      <c r="B16" s="29" t="s">
        <v>22</v>
      </c>
      <c r="C16" s="30">
        <v>26306472</v>
      </c>
      <c r="D16" s="30">
        <v>21149164.14</v>
      </c>
      <c r="E16" s="31">
        <f t="shared" si="0"/>
        <v>80.39528880953706</v>
      </c>
      <c r="F16" s="32">
        <v>19970808</v>
      </c>
      <c r="G16" s="32">
        <v>15577547.470000003</v>
      </c>
      <c r="H16" s="31">
        <f t="shared" si="1"/>
        <v>78.00158846852868</v>
      </c>
      <c r="I16" s="32">
        <v>4916809</v>
      </c>
      <c r="J16" s="32">
        <v>4205458.2</v>
      </c>
      <c r="K16" s="31">
        <f t="shared" si="2"/>
        <v>85.53226696420381</v>
      </c>
      <c r="L16" s="32"/>
      <c r="M16" s="32"/>
      <c r="N16" s="32"/>
      <c r="O16" s="33">
        <v>7340174</v>
      </c>
      <c r="P16" s="33">
        <v>5552585.1899999995</v>
      </c>
      <c r="Q16" s="31">
        <f>P16/O16*100</f>
        <v>75.6465063362258</v>
      </c>
      <c r="R16" s="34"/>
      <c r="S16" s="34"/>
      <c r="T16" s="32"/>
      <c r="U16" s="33">
        <v>3753105</v>
      </c>
      <c r="V16" s="33">
        <v>2976311.67</v>
      </c>
      <c r="W16" s="31">
        <f t="shared" si="3"/>
        <v>79.30264860695344</v>
      </c>
      <c r="X16" s="26">
        <v>2318046</v>
      </c>
      <c r="Y16" s="26">
        <v>1591654.8399999999</v>
      </c>
      <c r="Z16" s="35">
        <f t="shared" si="4"/>
        <v>68.66364343071707</v>
      </c>
    </row>
    <row r="17" spans="1:26" ht="26.25" thickBot="1">
      <c r="A17" s="36"/>
      <c r="B17" s="37" t="s">
        <v>23</v>
      </c>
      <c r="C17" s="38">
        <f>SUM(C11:C16)</f>
        <v>59359162</v>
      </c>
      <c r="D17" s="38">
        <f>SUM(D11:D16)</f>
        <v>47790202.14</v>
      </c>
      <c r="E17" s="39">
        <f t="shared" si="0"/>
        <v>80.51023722336242</v>
      </c>
      <c r="F17" s="40">
        <f>SUM(F11:F16)</f>
        <v>53990559</v>
      </c>
      <c r="G17" s="40">
        <f>SUM(G11:G16)</f>
        <v>38887735.870000005</v>
      </c>
      <c r="H17" s="39">
        <f t="shared" si="1"/>
        <v>72.0269183914173</v>
      </c>
      <c r="I17" s="40">
        <f>SUM(I11:I16)</f>
        <v>15403576</v>
      </c>
      <c r="J17" s="40">
        <f>SUM(J11:J16)</f>
        <v>11815360.91</v>
      </c>
      <c r="K17" s="39">
        <f t="shared" si="2"/>
        <v>76.70531122123849</v>
      </c>
      <c r="L17" s="40">
        <f>SUM(L11:L16)</f>
        <v>783927</v>
      </c>
      <c r="M17" s="40">
        <f>SUM(M11:M16)</f>
        <v>520398.7</v>
      </c>
      <c r="N17" s="39">
        <f>M17/L17*100</f>
        <v>66.38356632696667</v>
      </c>
      <c r="O17" s="40">
        <f>SUM(O11:O16)</f>
        <v>18554317</v>
      </c>
      <c r="P17" s="40">
        <f>SUM(P11:P16)</f>
        <v>13886318.75</v>
      </c>
      <c r="Q17" s="39">
        <f>P17/O17*100</f>
        <v>74.84144390763616</v>
      </c>
      <c r="R17" s="40">
        <f>SUM(R11:R16)</f>
        <v>0</v>
      </c>
      <c r="S17" s="40">
        <f>SUM(S11:S16)</f>
        <v>0</v>
      </c>
      <c r="T17" s="40">
        <f>SUM(T11:T16)</f>
        <v>0</v>
      </c>
      <c r="U17" s="40">
        <f>SUM(U11:U16)</f>
        <v>9083337</v>
      </c>
      <c r="V17" s="40">
        <f>SUM(V11:V16)</f>
        <v>6140404.1</v>
      </c>
      <c r="W17" s="39">
        <f t="shared" si="3"/>
        <v>67.60075179419192</v>
      </c>
      <c r="X17" s="40">
        <f>SUM(X11:X16)</f>
        <v>5620916</v>
      </c>
      <c r="Y17" s="40">
        <f>SUM(Y11:Y16)</f>
        <v>3769454.7399999998</v>
      </c>
      <c r="Z17" s="41">
        <f t="shared" si="4"/>
        <v>67.0612181359764</v>
      </c>
    </row>
    <row r="18" spans="1:29" ht="25.5">
      <c r="A18" s="7"/>
      <c r="B18" s="42" t="s">
        <v>24</v>
      </c>
      <c r="C18" s="43">
        <v>1018788</v>
      </c>
      <c r="D18" s="44">
        <v>754413.59</v>
      </c>
      <c r="E18" s="45">
        <f t="shared" si="0"/>
        <v>74.05010561569236</v>
      </c>
      <c r="F18" s="46">
        <v>1018788</v>
      </c>
      <c r="G18" s="46">
        <v>773933.86</v>
      </c>
      <c r="H18" s="45">
        <f t="shared" si="1"/>
        <v>75.96613426934749</v>
      </c>
      <c r="I18" s="47">
        <v>892303</v>
      </c>
      <c r="J18" s="47">
        <v>719806.44</v>
      </c>
      <c r="K18" s="45">
        <f t="shared" si="2"/>
        <v>80.66838730789877</v>
      </c>
      <c r="L18" s="46"/>
      <c r="M18" s="46"/>
      <c r="N18" s="46"/>
      <c r="O18" s="46"/>
      <c r="P18" s="46"/>
      <c r="Q18" s="45"/>
      <c r="R18" s="48"/>
      <c r="S18" s="48"/>
      <c r="T18" s="46"/>
      <c r="U18" s="49">
        <v>125785</v>
      </c>
      <c r="V18" s="49">
        <v>54127.42</v>
      </c>
      <c r="W18" s="45"/>
      <c r="X18" s="48"/>
      <c r="Y18" s="48"/>
      <c r="Z18" s="50"/>
      <c r="AC18" s="3" t="s">
        <v>25</v>
      </c>
    </row>
    <row r="19" spans="1:26" ht="25.5">
      <c r="A19" s="7"/>
      <c r="B19" s="21" t="s">
        <v>26</v>
      </c>
      <c r="C19" s="51">
        <v>5127053</v>
      </c>
      <c r="D19" s="22">
        <v>4474270.37</v>
      </c>
      <c r="E19" s="23">
        <f t="shared" si="0"/>
        <v>87.26787825286767</v>
      </c>
      <c r="F19" s="24">
        <v>5347467</v>
      </c>
      <c r="G19" s="24">
        <v>4160304.5000000005</v>
      </c>
      <c r="H19" s="23">
        <f t="shared" si="1"/>
        <v>77.79953574281058</v>
      </c>
      <c r="I19" s="47">
        <v>1660161</v>
      </c>
      <c r="J19" s="47">
        <v>1401506.0999999999</v>
      </c>
      <c r="K19" s="23">
        <f t="shared" si="2"/>
        <v>84.41989060097183</v>
      </c>
      <c r="L19" s="24"/>
      <c r="M19" s="24"/>
      <c r="N19" s="24"/>
      <c r="O19" s="25">
        <v>2659479</v>
      </c>
      <c r="P19" s="25">
        <v>2095032.5899999999</v>
      </c>
      <c r="Q19" s="23">
        <f>P19/O19*100</f>
        <v>78.77605312920312</v>
      </c>
      <c r="R19" s="28"/>
      <c r="S19" s="28"/>
      <c r="T19" s="24"/>
      <c r="U19" s="49">
        <v>290739</v>
      </c>
      <c r="V19" s="49">
        <v>185651.55</v>
      </c>
      <c r="W19" s="23">
        <f aca="true" t="shared" si="5" ref="W19:W25">V19/U19*100</f>
        <v>63.85505556530083</v>
      </c>
      <c r="X19" s="48">
        <v>676917</v>
      </c>
      <c r="Y19" s="48">
        <v>442203.66</v>
      </c>
      <c r="Z19" s="27">
        <f aca="true" t="shared" si="6" ref="Z19:Z27">Y19/X19*100</f>
        <v>65.32612713227766</v>
      </c>
    </row>
    <row r="20" spans="1:26" ht="25.5">
      <c r="A20" s="7"/>
      <c r="B20" s="21" t="s">
        <v>27</v>
      </c>
      <c r="C20" s="51">
        <v>1577740</v>
      </c>
      <c r="D20" s="22">
        <v>1198866.18</v>
      </c>
      <c r="E20" s="23">
        <f t="shared" si="0"/>
        <v>75.98629558735914</v>
      </c>
      <c r="F20" s="24">
        <v>2046532</v>
      </c>
      <c r="G20" s="24">
        <v>1176138.47</v>
      </c>
      <c r="H20" s="23">
        <f t="shared" si="1"/>
        <v>57.469830425324396</v>
      </c>
      <c r="I20" s="47">
        <v>1305795</v>
      </c>
      <c r="J20" s="47">
        <v>776116.6699999999</v>
      </c>
      <c r="K20" s="23">
        <f t="shared" si="2"/>
        <v>59.436333421402274</v>
      </c>
      <c r="L20" s="24"/>
      <c r="M20" s="24"/>
      <c r="N20" s="24"/>
      <c r="O20" s="25"/>
      <c r="P20" s="25"/>
      <c r="Q20" s="23"/>
      <c r="R20" s="28"/>
      <c r="S20" s="28"/>
      <c r="T20" s="24"/>
      <c r="U20" s="49">
        <v>289700</v>
      </c>
      <c r="V20" s="49">
        <v>104715.57</v>
      </c>
      <c r="W20" s="23">
        <f t="shared" si="5"/>
        <v>36.14620987228167</v>
      </c>
      <c r="X20" s="25">
        <v>421337</v>
      </c>
      <c r="Y20" s="25">
        <v>266306.23000000004</v>
      </c>
      <c r="Z20" s="27">
        <f t="shared" si="6"/>
        <v>63.20504251940846</v>
      </c>
    </row>
    <row r="21" spans="1:26" ht="25.5">
      <c r="A21" s="7"/>
      <c r="B21" s="21" t="s">
        <v>28</v>
      </c>
      <c r="C21" s="51">
        <v>2170351</v>
      </c>
      <c r="D21" s="22">
        <v>1708126.28</v>
      </c>
      <c r="E21" s="23">
        <f t="shared" si="0"/>
        <v>78.702766511039</v>
      </c>
      <c r="F21" s="24">
        <v>2366711</v>
      </c>
      <c r="G21" s="24">
        <v>1848673.1099999999</v>
      </c>
      <c r="H21" s="23">
        <f t="shared" si="1"/>
        <v>78.11148509471583</v>
      </c>
      <c r="I21" s="47">
        <v>1141151</v>
      </c>
      <c r="J21" s="47">
        <v>906129.15</v>
      </c>
      <c r="K21" s="23">
        <f t="shared" si="2"/>
        <v>79.40484212869288</v>
      </c>
      <c r="L21" s="24"/>
      <c r="M21" s="24"/>
      <c r="N21" s="24"/>
      <c r="O21" s="25"/>
      <c r="P21" s="25"/>
      <c r="Q21" s="23"/>
      <c r="R21" s="28"/>
      <c r="S21" s="28"/>
      <c r="T21" s="24"/>
      <c r="U21" s="49">
        <v>925913</v>
      </c>
      <c r="V21" s="49">
        <v>763904.88</v>
      </c>
      <c r="W21" s="23">
        <f t="shared" si="5"/>
        <v>82.50287878018777</v>
      </c>
      <c r="X21" s="25">
        <v>279873</v>
      </c>
      <c r="Y21" s="25">
        <v>176039.08000000002</v>
      </c>
      <c r="Z21" s="27">
        <f t="shared" si="6"/>
        <v>62.8996294747975</v>
      </c>
    </row>
    <row r="22" spans="1:26" ht="27.75" customHeight="1">
      <c r="A22" s="7"/>
      <c r="B22" s="21" t="s">
        <v>29</v>
      </c>
      <c r="C22" s="51">
        <v>3372169</v>
      </c>
      <c r="D22" s="22">
        <v>2823159.2399999998</v>
      </c>
      <c r="E22" s="23">
        <f t="shared" si="0"/>
        <v>83.7193877293813</v>
      </c>
      <c r="F22" s="24">
        <v>4363575</v>
      </c>
      <c r="G22" s="24">
        <v>1472577.99</v>
      </c>
      <c r="H22" s="23">
        <f t="shared" si="1"/>
        <v>33.74705350543992</v>
      </c>
      <c r="I22" s="47">
        <v>1448047</v>
      </c>
      <c r="J22" s="47">
        <v>896677.34</v>
      </c>
      <c r="K22" s="23">
        <f t="shared" si="2"/>
        <v>61.9232207241892</v>
      </c>
      <c r="L22" s="24"/>
      <c r="M22" s="24"/>
      <c r="N22" s="24"/>
      <c r="O22" s="25"/>
      <c r="P22" s="25"/>
      <c r="Q22" s="23"/>
      <c r="R22" s="28"/>
      <c r="S22" s="28"/>
      <c r="T22" s="24"/>
      <c r="U22" s="49">
        <v>2388269</v>
      </c>
      <c r="V22" s="49">
        <v>282667.08</v>
      </c>
      <c r="W22" s="23">
        <f t="shared" si="5"/>
        <v>11.835646654543522</v>
      </c>
      <c r="X22" s="25">
        <v>416559</v>
      </c>
      <c r="Y22" s="25">
        <v>290533.57</v>
      </c>
      <c r="Z22" s="27">
        <f t="shared" si="6"/>
        <v>69.74607918686189</v>
      </c>
    </row>
    <row r="23" spans="1:30" ht="26.25" thickBot="1">
      <c r="A23" s="7"/>
      <c r="B23" s="21" t="s">
        <v>30</v>
      </c>
      <c r="C23" s="51">
        <v>1386683</v>
      </c>
      <c r="D23" s="22">
        <v>893617.74</v>
      </c>
      <c r="E23" s="23">
        <f t="shared" si="0"/>
        <v>64.44282795707454</v>
      </c>
      <c r="F23" s="24">
        <v>1331079</v>
      </c>
      <c r="G23" s="24">
        <v>1000871.3800000001</v>
      </c>
      <c r="H23" s="23">
        <f t="shared" si="1"/>
        <v>75.19248519434234</v>
      </c>
      <c r="I23" s="47">
        <v>776410</v>
      </c>
      <c r="J23" s="47">
        <v>637216.4600000001</v>
      </c>
      <c r="K23" s="23">
        <f t="shared" si="2"/>
        <v>82.07216032766193</v>
      </c>
      <c r="L23" s="24"/>
      <c r="M23" s="24"/>
      <c r="N23" s="24"/>
      <c r="O23" s="25"/>
      <c r="P23" s="25"/>
      <c r="Q23" s="23"/>
      <c r="R23" s="28"/>
      <c r="S23" s="28"/>
      <c r="T23" s="24"/>
      <c r="U23" s="49">
        <v>155622</v>
      </c>
      <c r="V23" s="49">
        <v>113578.26000000001</v>
      </c>
      <c r="W23" s="23">
        <f t="shared" si="5"/>
        <v>72.9834213671589</v>
      </c>
      <c r="X23" s="25">
        <v>350447</v>
      </c>
      <c r="Y23" s="25">
        <v>228420.74</v>
      </c>
      <c r="Z23" s="27">
        <f t="shared" si="6"/>
        <v>65.17982462398024</v>
      </c>
      <c r="AD23" s="52"/>
    </row>
    <row r="24" spans="1:26" ht="37.5" customHeight="1" thickBot="1">
      <c r="A24" s="7"/>
      <c r="B24" s="53" t="s">
        <v>31</v>
      </c>
      <c r="C24" s="54">
        <f>SUM(C18:C23)</f>
        <v>14652784</v>
      </c>
      <c r="D24" s="54">
        <f>SUM(D18:D23)</f>
        <v>11852453.4</v>
      </c>
      <c r="E24" s="39">
        <f t="shared" si="0"/>
        <v>80.88874714866472</v>
      </c>
      <c r="F24" s="54">
        <f>SUM(F18:F23)</f>
        <v>16474152</v>
      </c>
      <c r="G24" s="54">
        <f>SUM(G18:G23)</f>
        <v>10432499.31</v>
      </c>
      <c r="H24" s="39">
        <f t="shared" si="1"/>
        <v>63.326472342855645</v>
      </c>
      <c r="I24" s="40">
        <f>SUM(I18:I23)</f>
        <v>7223867</v>
      </c>
      <c r="J24" s="40">
        <f>SUM(J18:J23)</f>
        <v>5337452.16</v>
      </c>
      <c r="K24" s="39">
        <f t="shared" si="2"/>
        <v>73.88635698857689</v>
      </c>
      <c r="L24" s="40">
        <f>SUM(L18:L23)</f>
        <v>0</v>
      </c>
      <c r="M24" s="40">
        <f>SUM(M18:M23)</f>
        <v>0</v>
      </c>
      <c r="N24" s="40">
        <f>SUM(N18:N23)</f>
        <v>0</v>
      </c>
      <c r="O24" s="40">
        <f>SUM(O18:O23)</f>
        <v>2659479</v>
      </c>
      <c r="P24" s="40">
        <f>SUM(P18:P23)</f>
        <v>2095032.5899999999</v>
      </c>
      <c r="Q24" s="39">
        <f>P24/O24*100</f>
        <v>78.77605312920312</v>
      </c>
      <c r="R24" s="40"/>
      <c r="S24" s="40"/>
      <c r="T24" s="40"/>
      <c r="U24" s="40">
        <f>SUM(U18:U23)</f>
        <v>4176028</v>
      </c>
      <c r="V24" s="40">
        <f>SUM(V18:V23)</f>
        <v>1504644.76</v>
      </c>
      <c r="W24" s="39">
        <f t="shared" si="5"/>
        <v>36.03052374169905</v>
      </c>
      <c r="X24" s="40">
        <f>SUM(X18:X23)</f>
        <v>2145133</v>
      </c>
      <c r="Y24" s="40">
        <f>SUM(Y18:Y23)</f>
        <v>1403503.28</v>
      </c>
      <c r="Z24" s="41">
        <f t="shared" si="6"/>
        <v>65.42733154541</v>
      </c>
    </row>
    <row r="25" spans="1:26" ht="22.5" customHeight="1" thickBot="1">
      <c r="A25" s="7"/>
      <c r="B25" s="55" t="s">
        <v>32</v>
      </c>
      <c r="C25" s="54">
        <f>C10+C17+C24</f>
        <v>115835392</v>
      </c>
      <c r="D25" s="54">
        <f>D10+D17+D24</f>
        <v>95582591.67000002</v>
      </c>
      <c r="E25" s="39">
        <f t="shared" si="0"/>
        <v>82.51587879980586</v>
      </c>
      <c r="F25" s="40">
        <f>F10+F17+F24</f>
        <v>110613427</v>
      </c>
      <c r="G25" s="40">
        <f>G10+G17+G24</f>
        <v>79291080.07000001</v>
      </c>
      <c r="H25" s="39">
        <f t="shared" si="1"/>
        <v>71.68305170582954</v>
      </c>
      <c r="I25" s="40">
        <f>I10+I17+I24</f>
        <v>29686565</v>
      </c>
      <c r="J25" s="40">
        <f>J10+J17+J24</f>
        <v>21116426.3</v>
      </c>
      <c r="K25" s="39">
        <f t="shared" si="2"/>
        <v>71.13125516542584</v>
      </c>
      <c r="L25" s="40">
        <f>L10+L17+L24</f>
        <v>783927</v>
      </c>
      <c r="M25" s="40">
        <f>M10+M17+M24</f>
        <v>520398.7</v>
      </c>
      <c r="N25" s="39">
        <f>N10+N17+N24</f>
        <v>66.38356632696667</v>
      </c>
      <c r="O25" s="40">
        <f>O10+O17+O24</f>
        <v>36762205</v>
      </c>
      <c r="P25" s="40">
        <f>P10+P17+P24</f>
        <v>28162314.319999997</v>
      </c>
      <c r="Q25" s="39">
        <f>P25/O25*100</f>
        <v>76.606706044972</v>
      </c>
      <c r="R25" s="40"/>
      <c r="S25" s="40"/>
      <c r="T25" s="40"/>
      <c r="U25" s="40">
        <f>U10+U17+U24</f>
        <v>27456894</v>
      </c>
      <c r="V25" s="40">
        <f>V10+V17+V24</f>
        <v>19087969.87</v>
      </c>
      <c r="W25" s="39">
        <f t="shared" si="5"/>
        <v>69.51977113653133</v>
      </c>
      <c r="X25" s="40">
        <f>X10+X17+X24</f>
        <v>7766049</v>
      </c>
      <c r="Y25" s="40">
        <f>Y10+Y17+Y24</f>
        <v>5172958.02</v>
      </c>
      <c r="Z25" s="41">
        <f t="shared" si="6"/>
        <v>66.60990704539721</v>
      </c>
    </row>
    <row r="26" spans="1:26" ht="28.5" customHeight="1" thickBot="1">
      <c r="A26" s="36"/>
      <c r="B26" s="56" t="s">
        <v>33</v>
      </c>
      <c r="C26" s="57">
        <v>265601537</v>
      </c>
      <c r="D26" s="58">
        <v>238215403.42000002</v>
      </c>
      <c r="E26" s="59">
        <f t="shared" si="0"/>
        <v>89.68901539903364</v>
      </c>
      <c r="F26" s="60">
        <v>271939348.22</v>
      </c>
      <c r="G26" s="60">
        <v>220177904.2699999</v>
      </c>
      <c r="H26" s="59">
        <f t="shared" si="1"/>
        <v>80.96581304294187</v>
      </c>
      <c r="I26" s="61">
        <v>4606391</v>
      </c>
      <c r="J26" s="61">
        <v>3309998.7599999993</v>
      </c>
      <c r="K26" s="59">
        <f t="shared" si="2"/>
        <v>71.85666088701544</v>
      </c>
      <c r="L26" s="62"/>
      <c r="M26" s="62"/>
      <c r="N26" s="59"/>
      <c r="O26" s="60">
        <v>165668088</v>
      </c>
      <c r="P26" s="61">
        <v>134492756.91</v>
      </c>
      <c r="Q26" s="59">
        <f>P26/O26*100</f>
        <v>81.18205415034427</v>
      </c>
      <c r="R26" s="60">
        <v>28373184.22</v>
      </c>
      <c r="S26" s="61">
        <v>23642525.509999998</v>
      </c>
      <c r="T26" s="59">
        <f>S26/R26*100</f>
        <v>83.32700808862545</v>
      </c>
      <c r="U26" s="62"/>
      <c r="V26" s="63"/>
      <c r="W26" s="45"/>
      <c r="X26" s="62">
        <v>9247686</v>
      </c>
      <c r="Y26" s="63">
        <v>7319413.310000001</v>
      </c>
      <c r="Z26" s="64">
        <f t="shared" si="6"/>
        <v>79.14859252357834</v>
      </c>
    </row>
    <row r="27" spans="1:26" ht="24.75" customHeight="1" thickBot="1">
      <c r="A27" s="13"/>
      <c r="B27" s="65" t="s">
        <v>34</v>
      </c>
      <c r="C27" s="66">
        <f>C25+C26</f>
        <v>381436929</v>
      </c>
      <c r="D27" s="66">
        <f>D25+D26</f>
        <v>333797995.09000003</v>
      </c>
      <c r="E27" s="67">
        <f t="shared" si="0"/>
        <v>87.51066551555631</v>
      </c>
      <c r="F27" s="66">
        <f>F25+F26</f>
        <v>382552775.22</v>
      </c>
      <c r="G27" s="66">
        <f>G25+G26</f>
        <v>299468984.3399999</v>
      </c>
      <c r="H27" s="67">
        <f t="shared" si="1"/>
        <v>78.28174404636852</v>
      </c>
      <c r="I27" s="68">
        <f>I25+I26</f>
        <v>34292956</v>
      </c>
      <c r="J27" s="68">
        <f>J25+J26</f>
        <v>24426425.06</v>
      </c>
      <c r="K27" s="67">
        <f t="shared" si="2"/>
        <v>71.22869507078946</v>
      </c>
      <c r="L27" s="68">
        <f>L25+L26</f>
        <v>783927</v>
      </c>
      <c r="M27" s="68">
        <f>M25+M26</f>
        <v>520398.7</v>
      </c>
      <c r="N27" s="67">
        <f>N25+N26</f>
        <v>66.38356632696667</v>
      </c>
      <c r="O27" s="68">
        <f>O25+O26</f>
        <v>202430293</v>
      </c>
      <c r="P27" s="68">
        <f>P25+P26</f>
        <v>162655071.23</v>
      </c>
      <c r="Q27" s="67">
        <f>P27/O27*100</f>
        <v>80.3511514109205</v>
      </c>
      <c r="R27" s="68">
        <f>R25+R26</f>
        <v>28373184.22</v>
      </c>
      <c r="S27" s="68">
        <f>S25+S26</f>
        <v>23642525.509999998</v>
      </c>
      <c r="T27" s="67">
        <f>S27/R27*100</f>
        <v>83.32700808862545</v>
      </c>
      <c r="U27" s="68">
        <f>U25+U26</f>
        <v>27456894</v>
      </c>
      <c r="V27" s="68">
        <f>V25+V26</f>
        <v>19087969.87</v>
      </c>
      <c r="W27" s="67">
        <f>V27/U27*100</f>
        <v>69.51977113653133</v>
      </c>
      <c r="X27" s="68">
        <f>X25+X26</f>
        <v>17013735</v>
      </c>
      <c r="Y27" s="68">
        <f>Y25+Y26</f>
        <v>12492371.330000002</v>
      </c>
      <c r="Z27" s="69">
        <f t="shared" si="6"/>
        <v>73.42521398152729</v>
      </c>
    </row>
    <row r="28" spans="6:39" ht="26.25" customHeight="1">
      <c r="F28" s="70"/>
      <c r="G28" s="70"/>
      <c r="H28" s="70"/>
      <c r="I28" s="71"/>
      <c r="J28" s="72"/>
      <c r="K28" s="71"/>
      <c r="L28" s="71"/>
      <c r="M28" s="71"/>
      <c r="N28" s="71"/>
      <c r="O28" s="71"/>
      <c r="P28" s="72"/>
      <c r="Q28" s="71"/>
      <c r="R28" s="71"/>
      <c r="S28" s="72"/>
      <c r="T28" s="71"/>
      <c r="U28" s="71"/>
      <c r="V28" s="71"/>
      <c r="W28" s="71"/>
      <c r="X28" s="71"/>
      <c r="Y28" s="72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</row>
    <row r="39" ht="12.75">
      <c r="S39" s="3" t="s">
        <v>25</v>
      </c>
    </row>
  </sheetData>
  <sheetProtection/>
  <mergeCells count="11">
    <mergeCell ref="U8:W8"/>
    <mergeCell ref="X8:Z8"/>
    <mergeCell ref="B5:Z5"/>
    <mergeCell ref="C7:E8"/>
    <mergeCell ref="F7:H8"/>
    <mergeCell ref="I7:Z7"/>
    <mergeCell ref="B8:B9"/>
    <mergeCell ref="I8:K8"/>
    <mergeCell ref="L8:N8"/>
    <mergeCell ref="O8:Q8"/>
    <mergeCell ref="R8:T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Sveta</cp:lastModifiedBy>
  <dcterms:created xsi:type="dcterms:W3CDTF">2020-07-06T08:26:59Z</dcterms:created>
  <dcterms:modified xsi:type="dcterms:W3CDTF">2020-07-06T08:37:14Z</dcterms:modified>
  <cp:category/>
  <cp:version/>
  <cp:contentType/>
  <cp:contentStatus/>
</cp:coreProperties>
</file>