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<sst xmlns="http://schemas.openxmlformats.org/spreadsheetml/2006/main" count="54" uniqueCount="35">
  <si>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Інформація про надходження та використання коштів місцевих бюджетів Дергачівського району (станом на 20.07.2020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</si>
  <si>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</si>
  <si>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</si>
  <si>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</si>
  <si>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</si>
  <si>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</si>
  <si>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</si>
  <si>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</si>
  <si>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</si>
  <si>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</si>
  <si>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</si>
  <si>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січень-липеньь</t>
  </si>
  <si>
    <t>надійшло за січень-липень</t>
  </si>
  <si>
    <t>%</t>
  </si>
  <si>
    <t>затерджено з урахуванням змін на 
січень-липень</t>
  </si>
  <si>
    <t xml:space="preserve">надійшло за січень-липень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</si>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</sst>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8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3" fontId="8" fillId="34" borderId="18" xfId="66" applyNumberFormat="1" applyFont="1" applyFill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10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10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4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44032</v>
      </c>
      <c r="C2" s="4"/>
      <c r="D2" s="4"/>
    </row>
    <row r="5" spans="2:26" ht="20.25"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13.5" thickBot="1"/>
    <row r="7" spans="1:26" ht="13.5" customHeight="1" thickBot="1">
      <c r="A7" s="5"/>
      <c r="B7" s="6"/>
      <c r="C7" s="77" t="s">
        <v>1</v>
      </c>
      <c r="D7" s="78"/>
      <c r="E7" s="79"/>
      <c r="F7" s="82" t="s">
        <v>2</v>
      </c>
      <c r="G7" s="83"/>
      <c r="H7" s="84"/>
      <c r="I7" s="88" t="s">
        <v>3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1:26" ht="27.75" customHeight="1" thickBot="1">
      <c r="A8" s="7"/>
      <c r="B8" s="91" t="s">
        <v>4</v>
      </c>
      <c r="C8" s="80"/>
      <c r="D8" s="80"/>
      <c r="E8" s="81"/>
      <c r="F8" s="85"/>
      <c r="G8" s="86"/>
      <c r="H8" s="87"/>
      <c r="I8" s="88" t="s">
        <v>5</v>
      </c>
      <c r="J8" s="89"/>
      <c r="K8" s="90"/>
      <c r="L8" s="88" t="s">
        <v>6</v>
      </c>
      <c r="M8" s="89"/>
      <c r="N8" s="90"/>
      <c r="O8" s="93" t="s">
        <v>7</v>
      </c>
      <c r="P8" s="73"/>
      <c r="Q8" s="73"/>
      <c r="R8" s="73" t="s">
        <v>8</v>
      </c>
      <c r="S8" s="73"/>
      <c r="T8" s="73"/>
      <c r="U8" s="94" t="s">
        <v>9</v>
      </c>
      <c r="V8" s="73"/>
      <c r="W8" s="73"/>
      <c r="X8" s="73" t="s">
        <v>10</v>
      </c>
      <c r="Y8" s="73"/>
      <c r="Z8" s="74"/>
    </row>
    <row r="9" spans="1:26" ht="87.75" customHeight="1">
      <c r="A9" s="7"/>
      <c r="B9" s="92"/>
      <c r="C9" s="8" t="s">
        <v>11</v>
      </c>
      <c r="D9" s="9" t="s">
        <v>12</v>
      </c>
      <c r="E9" s="9" t="s">
        <v>13</v>
      </c>
      <c r="F9" s="8" t="s">
        <v>14</v>
      </c>
      <c r="G9" s="9" t="s">
        <v>15</v>
      </c>
      <c r="H9" s="10" t="s">
        <v>13</v>
      </c>
      <c r="I9" s="8" t="s">
        <v>14</v>
      </c>
      <c r="J9" s="9" t="s">
        <v>15</v>
      </c>
      <c r="K9" s="11" t="s">
        <v>13</v>
      </c>
      <c r="L9" s="8" t="s">
        <v>14</v>
      </c>
      <c r="M9" s="9" t="s">
        <v>15</v>
      </c>
      <c r="N9" s="11" t="s">
        <v>13</v>
      </c>
      <c r="O9" s="8" t="s">
        <v>14</v>
      </c>
      <c r="P9" s="9" t="s">
        <v>15</v>
      </c>
      <c r="Q9" s="11" t="s">
        <v>13</v>
      </c>
      <c r="R9" s="8" t="s">
        <v>14</v>
      </c>
      <c r="S9" s="9" t="s">
        <v>15</v>
      </c>
      <c r="T9" s="11" t="s">
        <v>13</v>
      </c>
      <c r="U9" s="8" t="s">
        <v>14</v>
      </c>
      <c r="V9" s="9" t="s">
        <v>15</v>
      </c>
      <c r="W9" s="11" t="s">
        <v>13</v>
      </c>
      <c r="X9" s="8" t="s">
        <v>14</v>
      </c>
      <c r="Y9" s="9" t="s">
        <v>15</v>
      </c>
      <c r="Z9" s="12" t="s">
        <v>13</v>
      </c>
    </row>
    <row r="10" spans="1:26" ht="42.75" customHeight="1" thickBot="1">
      <c r="A10" s="13"/>
      <c r="B10" s="14" t="s">
        <v>16</v>
      </c>
      <c r="C10" s="15">
        <v>41823446</v>
      </c>
      <c r="D10" s="15">
        <v>37588705.05</v>
      </c>
      <c r="E10" s="16">
        <f aca="true" t="shared" si="0" ref="E10:E27">D10/C10*100</f>
        <v>89.87472015098899</v>
      </c>
      <c r="F10" s="17">
        <v>40148716</v>
      </c>
      <c r="G10" s="17">
        <v>32339290.139999997</v>
      </c>
      <c r="H10" s="16">
        <f aca="true" t="shared" si="1" ref="H10:H27">G10/F10*100</f>
        <v>80.5487531406982</v>
      </c>
      <c r="I10" s="17">
        <v>7059122</v>
      </c>
      <c r="J10" s="17">
        <v>4119034.3299999996</v>
      </c>
      <c r="K10" s="16">
        <f aca="true" t="shared" si="2" ref="K10:K27">J10/I10*100</f>
        <v>58.350519087217926</v>
      </c>
      <c r="L10" s="17"/>
      <c r="M10" s="17"/>
      <c r="N10" s="17"/>
      <c r="O10" s="18">
        <v>15548409</v>
      </c>
      <c r="P10" s="18">
        <v>12677016.290000001</v>
      </c>
      <c r="Q10" s="16">
        <f>P10/O10*100</f>
        <v>81.53256252778019</v>
      </c>
      <c r="R10" s="19"/>
      <c r="S10" s="19"/>
      <c r="T10" s="17"/>
      <c r="U10" s="18">
        <v>14397529</v>
      </c>
      <c r="V10" s="18">
        <v>13121156.13</v>
      </c>
      <c r="W10" s="16">
        <f aca="true" t="shared" si="3" ref="W10:W17">V10/U10*100</f>
        <v>91.13477826646503</v>
      </c>
      <c r="X10" s="18"/>
      <c r="Y10" s="18"/>
      <c r="Z10" s="20"/>
    </row>
    <row r="11" spans="1:26" ht="38.25" customHeight="1">
      <c r="A11" s="7"/>
      <c r="B11" s="21" t="s">
        <v>17</v>
      </c>
      <c r="C11" s="22">
        <v>7214012</v>
      </c>
      <c r="D11" s="22">
        <v>6452465.12</v>
      </c>
      <c r="E11" s="23">
        <f t="shared" si="0"/>
        <v>89.44350411393826</v>
      </c>
      <c r="F11" s="24">
        <v>7388230</v>
      </c>
      <c r="G11" s="24">
        <v>5596325.18</v>
      </c>
      <c r="H11" s="23">
        <f t="shared" si="1"/>
        <v>75.74649381516276</v>
      </c>
      <c r="I11" s="24">
        <v>1851141</v>
      </c>
      <c r="J11" s="24">
        <v>1444737.5599999998</v>
      </c>
      <c r="K11" s="23">
        <f t="shared" si="2"/>
        <v>78.0457868957578</v>
      </c>
      <c r="L11" s="25"/>
      <c r="M11" s="24"/>
      <c r="N11" s="24"/>
      <c r="O11" s="25">
        <v>2666556</v>
      </c>
      <c r="P11" s="25">
        <v>2023244.2600000002</v>
      </c>
      <c r="Q11" s="23">
        <f>P11/O11*100</f>
        <v>75.87480855455502</v>
      </c>
      <c r="R11" s="24"/>
      <c r="S11" s="24"/>
      <c r="T11" s="24"/>
      <c r="U11" s="25">
        <v>928260</v>
      </c>
      <c r="V11" s="25">
        <v>649138.58</v>
      </c>
      <c r="W11" s="23">
        <f t="shared" si="3"/>
        <v>69.93068536832354</v>
      </c>
      <c r="X11" s="26">
        <v>990740</v>
      </c>
      <c r="Y11" s="26">
        <v>672966.2799999999</v>
      </c>
      <c r="Z11" s="27">
        <f aca="true" t="shared" si="4" ref="Z11:Z17">Y11/X11*100</f>
        <v>67.92561923410783</v>
      </c>
    </row>
    <row r="12" spans="1:26" ht="25.5">
      <c r="A12" s="7"/>
      <c r="B12" s="21" t="s">
        <v>18</v>
      </c>
      <c r="C12" s="22">
        <v>7489919</v>
      </c>
      <c r="D12" s="22">
        <v>5212835.9399999995</v>
      </c>
      <c r="E12" s="23">
        <f t="shared" si="0"/>
        <v>69.59802822967778</v>
      </c>
      <c r="F12" s="24">
        <v>7341351</v>
      </c>
      <c r="G12" s="24">
        <v>5452169.209999999</v>
      </c>
      <c r="H12" s="23">
        <f t="shared" si="1"/>
        <v>74.26656496876392</v>
      </c>
      <c r="I12" s="24">
        <v>2805996</v>
      </c>
      <c r="J12" s="24">
        <v>2293019.58</v>
      </c>
      <c r="K12" s="23">
        <f t="shared" si="2"/>
        <v>81.71856196516318</v>
      </c>
      <c r="L12" s="28"/>
      <c r="M12" s="28"/>
      <c r="N12" s="24"/>
      <c r="O12" s="25">
        <v>2563002</v>
      </c>
      <c r="P12" s="25">
        <v>1989488.95</v>
      </c>
      <c r="Q12" s="23">
        <f>P12/O12*100</f>
        <v>77.62338655997927</v>
      </c>
      <c r="R12" s="28"/>
      <c r="S12" s="28"/>
      <c r="T12" s="24"/>
      <c r="U12" s="25">
        <v>952921</v>
      </c>
      <c r="V12" s="25">
        <v>389121.07</v>
      </c>
      <c r="W12" s="23">
        <f t="shared" si="3"/>
        <v>40.83455711438829</v>
      </c>
      <c r="X12" s="26">
        <v>663867</v>
      </c>
      <c r="Y12" s="26">
        <v>480419.61000000004</v>
      </c>
      <c r="Z12" s="27">
        <f t="shared" si="4"/>
        <v>72.36684607007126</v>
      </c>
    </row>
    <row r="13" spans="1:26" ht="25.5">
      <c r="A13" s="7"/>
      <c r="B13" s="21" t="s">
        <v>19</v>
      </c>
      <c r="C13" s="22">
        <v>11443081</v>
      </c>
      <c r="D13" s="22">
        <v>9611732.3</v>
      </c>
      <c r="E13" s="23">
        <f t="shared" si="0"/>
        <v>83.99601733134635</v>
      </c>
      <c r="F13" s="24">
        <v>11913081</v>
      </c>
      <c r="G13" s="24">
        <v>8708737.729999997</v>
      </c>
      <c r="H13" s="23">
        <f t="shared" si="1"/>
        <v>73.1023127434456</v>
      </c>
      <c r="I13" s="24">
        <v>3271539</v>
      </c>
      <c r="J13" s="24">
        <v>2462528.4499999997</v>
      </c>
      <c r="K13" s="23">
        <f t="shared" si="2"/>
        <v>75.27125459913513</v>
      </c>
      <c r="L13" s="28">
        <v>783927</v>
      </c>
      <c r="M13" s="28">
        <v>562560.2</v>
      </c>
      <c r="N13" s="23">
        <f>M13/L13*100</f>
        <v>71.76180945419662</v>
      </c>
      <c r="O13" s="25">
        <v>4114117</v>
      </c>
      <c r="P13" s="25">
        <v>3255183.07</v>
      </c>
      <c r="Q13" s="23">
        <f>P13/O13*100</f>
        <v>79.12227751422722</v>
      </c>
      <c r="R13" s="28"/>
      <c r="S13" s="28"/>
      <c r="T13" s="24"/>
      <c r="U13" s="25">
        <v>2229966</v>
      </c>
      <c r="V13" s="25">
        <v>1489362</v>
      </c>
      <c r="W13" s="23">
        <f t="shared" si="3"/>
        <v>66.7885519330788</v>
      </c>
      <c r="X13" s="26">
        <v>1001640</v>
      </c>
      <c r="Y13" s="26">
        <v>757088.0100000001</v>
      </c>
      <c r="Z13" s="27">
        <f t="shared" si="4"/>
        <v>75.58484185935069</v>
      </c>
    </row>
    <row r="14" spans="1:26" ht="25.5">
      <c r="A14" s="7"/>
      <c r="B14" s="21" t="s">
        <v>20</v>
      </c>
      <c r="C14" s="22">
        <v>3487006</v>
      </c>
      <c r="D14" s="22">
        <v>3006206.31</v>
      </c>
      <c r="E14" s="23">
        <f t="shared" si="0"/>
        <v>86.21167586175648</v>
      </c>
      <c r="F14" s="24">
        <v>3483417</v>
      </c>
      <c r="G14" s="24">
        <v>2633602.76</v>
      </c>
      <c r="H14" s="23">
        <f t="shared" si="1"/>
        <v>75.60400491815938</v>
      </c>
      <c r="I14" s="24">
        <v>840592</v>
      </c>
      <c r="J14" s="24">
        <v>707263.84</v>
      </c>
      <c r="K14" s="23">
        <f t="shared" si="2"/>
        <v>84.1387783847574</v>
      </c>
      <c r="L14" s="24"/>
      <c r="M14" s="24"/>
      <c r="N14" s="24"/>
      <c r="O14" s="25">
        <v>1870468</v>
      </c>
      <c r="P14" s="25">
        <v>1475100.28</v>
      </c>
      <c r="Q14" s="23">
        <f>P14/O14*100</f>
        <v>78.8626311703809</v>
      </c>
      <c r="R14" s="28"/>
      <c r="S14" s="28"/>
      <c r="T14" s="24"/>
      <c r="U14" s="25">
        <v>69565</v>
      </c>
      <c r="V14" s="25">
        <v>55586.03</v>
      </c>
      <c r="W14" s="23">
        <f t="shared" si="3"/>
        <v>79.90516782864945</v>
      </c>
      <c r="X14" s="26">
        <v>318792</v>
      </c>
      <c r="Y14" s="26">
        <v>202652.61000000002</v>
      </c>
      <c r="Z14" s="27">
        <f t="shared" si="4"/>
        <v>63.568913272604085</v>
      </c>
    </row>
    <row r="15" spans="1:26" ht="25.5">
      <c r="A15" s="7"/>
      <c r="B15" s="21" t="s">
        <v>21</v>
      </c>
      <c r="C15" s="22">
        <v>3413672</v>
      </c>
      <c r="D15" s="22">
        <v>3557230.37</v>
      </c>
      <c r="E15" s="23">
        <f t="shared" si="0"/>
        <v>104.2053943671214</v>
      </c>
      <c r="F15" s="24">
        <v>3888672</v>
      </c>
      <c r="G15" s="24">
        <v>2522317.2699999996</v>
      </c>
      <c r="H15" s="23">
        <f t="shared" si="1"/>
        <v>64.86320445643139</v>
      </c>
      <c r="I15" s="24">
        <v>1534976</v>
      </c>
      <c r="J15" s="24">
        <v>1256259.5499999998</v>
      </c>
      <c r="K15" s="23">
        <f t="shared" si="2"/>
        <v>81.8422926482238</v>
      </c>
      <c r="L15" s="24"/>
      <c r="M15" s="24"/>
      <c r="N15" s="24"/>
      <c r="O15" s="25"/>
      <c r="P15" s="25"/>
      <c r="Q15" s="23"/>
      <c r="R15" s="28"/>
      <c r="S15" s="28"/>
      <c r="T15" s="24"/>
      <c r="U15" s="25">
        <v>1254520</v>
      </c>
      <c r="V15" s="25">
        <v>789565.0199999999</v>
      </c>
      <c r="W15" s="23">
        <f t="shared" si="3"/>
        <v>62.93761916908458</v>
      </c>
      <c r="X15" s="26">
        <v>327831</v>
      </c>
      <c r="Y15" s="26">
        <v>195056.1</v>
      </c>
      <c r="Z15" s="27">
        <f t="shared" si="4"/>
        <v>59.498979657201424</v>
      </c>
    </row>
    <row r="16" spans="1:26" ht="26.25" thickBot="1">
      <c r="A16" s="13"/>
      <c r="B16" s="29" t="s">
        <v>22</v>
      </c>
      <c r="C16" s="30">
        <v>26306472</v>
      </c>
      <c r="D16" s="30">
        <v>22043928.66</v>
      </c>
      <c r="E16" s="31">
        <f t="shared" si="0"/>
        <v>83.79659826676873</v>
      </c>
      <c r="F16" s="32">
        <v>19970808</v>
      </c>
      <c r="G16" s="32">
        <v>16592118.57</v>
      </c>
      <c r="H16" s="31">
        <f t="shared" si="1"/>
        <v>83.08185913158846</v>
      </c>
      <c r="I16" s="32">
        <v>4916809</v>
      </c>
      <c r="J16" s="32">
        <v>4417305.31</v>
      </c>
      <c r="K16" s="31">
        <f t="shared" si="2"/>
        <v>89.84089701267631</v>
      </c>
      <c r="L16" s="32"/>
      <c r="M16" s="32"/>
      <c r="N16" s="32"/>
      <c r="O16" s="33">
        <v>7340174</v>
      </c>
      <c r="P16" s="33">
        <v>5842498.769999999</v>
      </c>
      <c r="Q16" s="31">
        <f>P16/O16*100</f>
        <v>79.59618900042422</v>
      </c>
      <c r="R16" s="34"/>
      <c r="S16" s="34"/>
      <c r="T16" s="32"/>
      <c r="U16" s="33">
        <v>3753105</v>
      </c>
      <c r="V16" s="33">
        <v>3352563.2</v>
      </c>
      <c r="W16" s="31">
        <f t="shared" si="3"/>
        <v>89.32772197953427</v>
      </c>
      <c r="X16" s="26">
        <v>2318046</v>
      </c>
      <c r="Y16" s="26">
        <v>1685017.92</v>
      </c>
      <c r="Z16" s="35">
        <f t="shared" si="4"/>
        <v>72.69130638477407</v>
      </c>
    </row>
    <row r="17" spans="1:26" ht="26.25" thickBot="1">
      <c r="A17" s="36"/>
      <c r="B17" s="37" t="s">
        <v>23</v>
      </c>
      <c r="C17" s="38">
        <f>SUM(C11:C16)</f>
        <v>59354162</v>
      </c>
      <c r="D17" s="38">
        <f>SUM(D11:D16)</f>
        <v>49884398.7</v>
      </c>
      <c r="E17" s="39">
        <f t="shared" si="0"/>
        <v>84.04532558306526</v>
      </c>
      <c r="F17" s="40">
        <f>SUM(F11:F16)</f>
        <v>53985559</v>
      </c>
      <c r="G17" s="40">
        <f>SUM(G11:G16)</f>
        <v>41505270.72</v>
      </c>
      <c r="H17" s="39">
        <f t="shared" si="1"/>
        <v>76.88217273067414</v>
      </c>
      <c r="I17" s="40">
        <f>SUM(I11:I16)</f>
        <v>15221053</v>
      </c>
      <c r="J17" s="40">
        <f>SUM(J11:J16)</f>
        <v>12581114.29</v>
      </c>
      <c r="K17" s="39">
        <f t="shared" si="2"/>
        <v>82.65600474553239</v>
      </c>
      <c r="L17" s="40">
        <f>SUM(L11:L16)</f>
        <v>783927</v>
      </c>
      <c r="M17" s="40">
        <f>SUM(M11:M16)</f>
        <v>562560.2</v>
      </c>
      <c r="N17" s="39">
        <f>M17/L17*100</f>
        <v>71.76180945419662</v>
      </c>
      <c r="O17" s="40">
        <f>SUM(O11:O16)</f>
        <v>18554317</v>
      </c>
      <c r="P17" s="40">
        <f>SUM(P11:P16)</f>
        <v>14585515.329999998</v>
      </c>
      <c r="Q17" s="39">
        <f>P17/O17*100</f>
        <v>78.60982072258439</v>
      </c>
      <c r="R17" s="40">
        <f>SUM(R11:R16)</f>
        <v>0</v>
      </c>
      <c r="S17" s="40">
        <f>SUM(S11:S16)</f>
        <v>0</v>
      </c>
      <c r="T17" s="40">
        <f>SUM(T11:T16)</f>
        <v>0</v>
      </c>
      <c r="U17" s="40">
        <f>SUM(U11:U16)</f>
        <v>9188337</v>
      </c>
      <c r="V17" s="40">
        <f>SUM(V11:V16)</f>
        <v>6725335.9</v>
      </c>
      <c r="W17" s="39">
        <f t="shared" si="3"/>
        <v>73.19426681890315</v>
      </c>
      <c r="X17" s="40">
        <f>SUM(X11:X16)</f>
        <v>5620916</v>
      </c>
      <c r="Y17" s="40">
        <f>SUM(Y11:Y16)</f>
        <v>3993200.53</v>
      </c>
      <c r="Z17" s="41">
        <f t="shared" si="4"/>
        <v>71.04181115675807</v>
      </c>
    </row>
    <row r="18" spans="1:29" ht="25.5">
      <c r="A18" s="7"/>
      <c r="B18" s="42" t="s">
        <v>24</v>
      </c>
      <c r="C18" s="43">
        <v>1018788</v>
      </c>
      <c r="D18" s="44">
        <v>823821.4199999999</v>
      </c>
      <c r="E18" s="45">
        <f t="shared" si="0"/>
        <v>80.86289002226174</v>
      </c>
      <c r="F18" s="46">
        <v>1018788</v>
      </c>
      <c r="G18" s="46">
        <v>826792.88</v>
      </c>
      <c r="H18" s="45">
        <f t="shared" si="1"/>
        <v>81.15455619814918</v>
      </c>
      <c r="I18" s="47">
        <v>892303</v>
      </c>
      <c r="J18" s="47">
        <v>764165.46</v>
      </c>
      <c r="K18" s="45">
        <f t="shared" si="2"/>
        <v>85.63968293281542</v>
      </c>
      <c r="L18" s="46"/>
      <c r="M18" s="46"/>
      <c r="N18" s="46"/>
      <c r="O18" s="46"/>
      <c r="P18" s="46"/>
      <c r="Q18" s="45"/>
      <c r="R18" s="48"/>
      <c r="S18" s="48"/>
      <c r="T18" s="46"/>
      <c r="U18" s="49">
        <v>125785</v>
      </c>
      <c r="V18" s="49">
        <v>62627.42</v>
      </c>
      <c r="W18" s="45"/>
      <c r="X18" s="48"/>
      <c r="Y18" s="48"/>
      <c r="Z18" s="50"/>
      <c r="AC18" s="3" t="s">
        <v>25</v>
      </c>
    </row>
    <row r="19" spans="1:26" ht="25.5">
      <c r="A19" s="7"/>
      <c r="B19" s="21" t="s">
        <v>26</v>
      </c>
      <c r="C19" s="51">
        <v>5127053</v>
      </c>
      <c r="D19" s="22">
        <v>4627438.23</v>
      </c>
      <c r="E19" s="23">
        <f t="shared" si="0"/>
        <v>90.25532269707375</v>
      </c>
      <c r="F19" s="24">
        <v>5347467</v>
      </c>
      <c r="G19" s="24">
        <v>4364210.920000001</v>
      </c>
      <c r="H19" s="23">
        <f t="shared" si="1"/>
        <v>81.61267605765498</v>
      </c>
      <c r="I19" s="47">
        <v>1660161</v>
      </c>
      <c r="J19" s="47">
        <v>1470044.1700000002</v>
      </c>
      <c r="K19" s="23">
        <f t="shared" si="2"/>
        <v>88.54828959359968</v>
      </c>
      <c r="L19" s="24"/>
      <c r="M19" s="24"/>
      <c r="N19" s="24"/>
      <c r="O19" s="25">
        <v>2659479</v>
      </c>
      <c r="P19" s="25">
        <v>2183891.16</v>
      </c>
      <c r="Q19" s="23">
        <f>P19/O19*100</f>
        <v>82.11725529699615</v>
      </c>
      <c r="R19" s="28"/>
      <c r="S19" s="28"/>
      <c r="T19" s="24"/>
      <c r="U19" s="49">
        <v>290739</v>
      </c>
      <c r="V19" s="49">
        <v>191685.49999999997</v>
      </c>
      <c r="W19" s="23">
        <f aca="true" t="shared" si="5" ref="W19:W25">V19/U19*100</f>
        <v>65.93043932874501</v>
      </c>
      <c r="X19" s="48">
        <v>676917</v>
      </c>
      <c r="Y19" s="48">
        <v>482679.49000000005</v>
      </c>
      <c r="Z19" s="27">
        <f aca="true" t="shared" si="6" ref="Z19:Z27">Y19/X19*100</f>
        <v>71.305564788593</v>
      </c>
    </row>
    <row r="20" spans="1:26" ht="25.5">
      <c r="A20" s="7"/>
      <c r="B20" s="21" t="s">
        <v>27</v>
      </c>
      <c r="C20" s="51">
        <v>1437740</v>
      </c>
      <c r="D20" s="22">
        <v>1263434.84</v>
      </c>
      <c r="E20" s="23">
        <f t="shared" si="0"/>
        <v>87.87644775828731</v>
      </c>
      <c r="F20" s="24">
        <v>1906532</v>
      </c>
      <c r="G20" s="24">
        <v>1235551.3299999996</v>
      </c>
      <c r="H20" s="23">
        <f t="shared" si="1"/>
        <v>64.8062204043782</v>
      </c>
      <c r="I20" s="47">
        <v>1165795</v>
      </c>
      <c r="J20" s="47">
        <v>791232.73</v>
      </c>
      <c r="K20" s="23">
        <f t="shared" si="2"/>
        <v>67.87065736257232</v>
      </c>
      <c r="L20" s="24"/>
      <c r="M20" s="24"/>
      <c r="N20" s="24"/>
      <c r="O20" s="25"/>
      <c r="P20" s="25"/>
      <c r="Q20" s="23"/>
      <c r="R20" s="28"/>
      <c r="S20" s="28"/>
      <c r="T20" s="24"/>
      <c r="U20" s="49">
        <v>289700</v>
      </c>
      <c r="V20" s="49">
        <v>139036.64</v>
      </c>
      <c r="W20" s="23">
        <f t="shared" si="5"/>
        <v>47.99331722471523</v>
      </c>
      <c r="X20" s="25">
        <v>421337</v>
      </c>
      <c r="Y20" s="25">
        <v>275581.96</v>
      </c>
      <c r="Z20" s="27">
        <f t="shared" si="6"/>
        <v>65.40654155699595</v>
      </c>
    </row>
    <row r="21" spans="1:26" ht="25.5">
      <c r="A21" s="7"/>
      <c r="B21" s="21" t="s">
        <v>28</v>
      </c>
      <c r="C21" s="51">
        <v>2170351</v>
      </c>
      <c r="D21" s="22">
        <v>1899931.51</v>
      </c>
      <c r="E21" s="23">
        <f t="shared" si="0"/>
        <v>87.54028772304572</v>
      </c>
      <c r="F21" s="24">
        <v>2366711</v>
      </c>
      <c r="G21" s="24">
        <v>1853682.0799999998</v>
      </c>
      <c r="H21" s="23">
        <f t="shared" si="1"/>
        <v>78.32312774986046</v>
      </c>
      <c r="I21" s="47">
        <v>1141151</v>
      </c>
      <c r="J21" s="47">
        <v>906129.15</v>
      </c>
      <c r="K21" s="23">
        <f t="shared" si="2"/>
        <v>79.40484212869288</v>
      </c>
      <c r="L21" s="24"/>
      <c r="M21" s="24"/>
      <c r="N21" s="24"/>
      <c r="O21" s="25"/>
      <c r="P21" s="25"/>
      <c r="Q21" s="23"/>
      <c r="R21" s="28"/>
      <c r="S21" s="28"/>
      <c r="T21" s="24"/>
      <c r="U21" s="49">
        <v>925913</v>
      </c>
      <c r="V21" s="49">
        <v>768913.85</v>
      </c>
      <c r="W21" s="23">
        <f t="shared" si="5"/>
        <v>83.04385509221709</v>
      </c>
      <c r="X21" s="25">
        <v>279873</v>
      </c>
      <c r="Y21" s="25">
        <v>176039.08000000002</v>
      </c>
      <c r="Z21" s="27">
        <f t="shared" si="6"/>
        <v>62.8996294747975</v>
      </c>
    </row>
    <row r="22" spans="1:26" ht="27.75" customHeight="1">
      <c r="A22" s="7"/>
      <c r="B22" s="21" t="s">
        <v>29</v>
      </c>
      <c r="C22" s="51">
        <v>3372169</v>
      </c>
      <c r="D22" s="22">
        <v>3018404.21</v>
      </c>
      <c r="E22" s="23">
        <f t="shared" si="0"/>
        <v>89.50928052538292</v>
      </c>
      <c r="F22" s="24">
        <v>4363575</v>
      </c>
      <c r="G22" s="24">
        <v>1793369.69</v>
      </c>
      <c r="H22" s="23">
        <f t="shared" si="1"/>
        <v>41.098633345364746</v>
      </c>
      <c r="I22" s="47">
        <v>1448047</v>
      </c>
      <c r="J22" s="47">
        <v>949216.22</v>
      </c>
      <c r="K22" s="23">
        <f t="shared" si="2"/>
        <v>65.55147864675664</v>
      </c>
      <c r="L22" s="24"/>
      <c r="M22" s="24"/>
      <c r="N22" s="24"/>
      <c r="O22" s="25"/>
      <c r="P22" s="25"/>
      <c r="Q22" s="23"/>
      <c r="R22" s="28"/>
      <c r="S22" s="28"/>
      <c r="T22" s="24"/>
      <c r="U22" s="49">
        <v>2388269</v>
      </c>
      <c r="V22" s="49">
        <v>545679.19</v>
      </c>
      <c r="W22" s="23">
        <f t="shared" si="5"/>
        <v>22.848313569367605</v>
      </c>
      <c r="X22" s="25">
        <v>416559</v>
      </c>
      <c r="Y22" s="25">
        <v>293822.77999999997</v>
      </c>
      <c r="Z22" s="27">
        <f t="shared" si="6"/>
        <v>70.53569362323223</v>
      </c>
    </row>
    <row r="23" spans="1:30" ht="26.25" thickBot="1">
      <c r="A23" s="7"/>
      <c r="B23" s="21" t="s">
        <v>30</v>
      </c>
      <c r="C23" s="51">
        <v>1386683</v>
      </c>
      <c r="D23" s="22">
        <v>958649.4</v>
      </c>
      <c r="E23" s="23">
        <f t="shared" si="0"/>
        <v>69.13255589056763</v>
      </c>
      <c r="F23" s="24">
        <v>1331079</v>
      </c>
      <c r="G23" s="24">
        <v>1104999.47</v>
      </c>
      <c r="H23" s="23">
        <f t="shared" si="1"/>
        <v>83.01531839958409</v>
      </c>
      <c r="I23" s="47">
        <v>776410</v>
      </c>
      <c r="J23" s="47">
        <v>682181.87</v>
      </c>
      <c r="K23" s="23">
        <f t="shared" si="2"/>
        <v>87.8636120091189</v>
      </c>
      <c r="L23" s="24"/>
      <c r="M23" s="24"/>
      <c r="N23" s="24"/>
      <c r="O23" s="25"/>
      <c r="P23" s="25"/>
      <c r="Q23" s="23"/>
      <c r="R23" s="28"/>
      <c r="S23" s="28"/>
      <c r="T23" s="24"/>
      <c r="U23" s="49">
        <v>155622</v>
      </c>
      <c r="V23" s="49">
        <v>138329.77000000002</v>
      </c>
      <c r="W23" s="23">
        <f t="shared" si="5"/>
        <v>88.8883127064297</v>
      </c>
      <c r="X23" s="25">
        <v>350447</v>
      </c>
      <c r="Y23" s="25">
        <v>259415.91000000003</v>
      </c>
      <c r="Z23" s="27">
        <f t="shared" si="6"/>
        <v>74.02429183300187</v>
      </c>
      <c r="AD23" s="52"/>
    </row>
    <row r="24" spans="1:26" ht="37.5" customHeight="1" thickBot="1">
      <c r="A24" s="7"/>
      <c r="B24" s="53" t="s">
        <v>31</v>
      </c>
      <c r="C24" s="54">
        <f>SUM(C18:C23)</f>
        <v>14512784</v>
      </c>
      <c r="D24" s="54">
        <f>SUM(D18:D23)</f>
        <v>12591679.610000001</v>
      </c>
      <c r="E24" s="39">
        <f t="shared" si="0"/>
        <v>86.76267496298436</v>
      </c>
      <c r="F24" s="54">
        <f>SUM(F18:F23)</f>
        <v>16334152</v>
      </c>
      <c r="G24" s="54">
        <f>SUM(G18:G23)</f>
        <v>11178606.370000001</v>
      </c>
      <c r="H24" s="39">
        <f t="shared" si="1"/>
        <v>68.4370169323758</v>
      </c>
      <c r="I24" s="40">
        <f>SUM(I18:I23)</f>
        <v>7083867</v>
      </c>
      <c r="J24" s="40">
        <f>SUM(J18:J23)</f>
        <v>5562969.6</v>
      </c>
      <c r="K24" s="39">
        <f t="shared" si="2"/>
        <v>78.53012485976937</v>
      </c>
      <c r="L24" s="40">
        <f>SUM(L18:L23)</f>
        <v>0</v>
      </c>
      <c r="M24" s="40">
        <f>SUM(M18:M23)</f>
        <v>0</v>
      </c>
      <c r="N24" s="40">
        <f>SUM(N18:N23)</f>
        <v>0</v>
      </c>
      <c r="O24" s="40">
        <f>SUM(O18:O23)</f>
        <v>2659479</v>
      </c>
      <c r="P24" s="40">
        <f>SUM(P18:P23)</f>
        <v>2183891.16</v>
      </c>
      <c r="Q24" s="39">
        <f>P24/O24*100</f>
        <v>82.11725529699615</v>
      </c>
      <c r="R24" s="40"/>
      <c r="S24" s="40"/>
      <c r="T24" s="40"/>
      <c r="U24" s="40">
        <f>SUM(U18:U23)</f>
        <v>4176028</v>
      </c>
      <c r="V24" s="40">
        <f>SUM(V18:V23)</f>
        <v>1846272.3699999999</v>
      </c>
      <c r="W24" s="39">
        <f t="shared" si="5"/>
        <v>44.211206677733</v>
      </c>
      <c r="X24" s="40">
        <f>SUM(X18:X23)</f>
        <v>2145133</v>
      </c>
      <c r="Y24" s="40">
        <f>SUM(Y18:Y23)</f>
        <v>1487539.2200000002</v>
      </c>
      <c r="Z24" s="41">
        <f t="shared" si="6"/>
        <v>69.34484808168072</v>
      </c>
    </row>
    <row r="25" spans="1:26" ht="22.5" customHeight="1" thickBot="1">
      <c r="A25" s="7"/>
      <c r="B25" s="55" t="s">
        <v>32</v>
      </c>
      <c r="C25" s="54">
        <f>C10+C17+C24</f>
        <v>115690392</v>
      </c>
      <c r="D25" s="54">
        <f>D10+D17+D24</f>
        <v>100064783.36</v>
      </c>
      <c r="E25" s="39">
        <f t="shared" si="0"/>
        <v>86.49359867325889</v>
      </c>
      <c r="F25" s="40">
        <f>F10+F17+F24</f>
        <v>110468427</v>
      </c>
      <c r="G25" s="40">
        <f>G10+G17+G24</f>
        <v>85023167.23</v>
      </c>
      <c r="H25" s="39">
        <f t="shared" si="1"/>
        <v>76.96603413208736</v>
      </c>
      <c r="I25" s="40">
        <f>I10+I17+I24</f>
        <v>29364042</v>
      </c>
      <c r="J25" s="40">
        <f>J10+J17+J24</f>
        <v>22263118.22</v>
      </c>
      <c r="K25" s="39">
        <f t="shared" si="2"/>
        <v>75.81762149774885</v>
      </c>
      <c r="L25" s="40">
        <f>L10+L17+L24</f>
        <v>783927</v>
      </c>
      <c r="M25" s="40">
        <f>M10+M17+M24</f>
        <v>562560.2</v>
      </c>
      <c r="N25" s="39">
        <f>N10+N17+N24</f>
        <v>71.76180945419662</v>
      </c>
      <c r="O25" s="40">
        <f>O10+O17+O24</f>
        <v>36762205</v>
      </c>
      <c r="P25" s="40">
        <f>P10+P17+P24</f>
        <v>29446422.779999997</v>
      </c>
      <c r="Q25" s="39">
        <f>P25/O25*100</f>
        <v>80.09971866486245</v>
      </c>
      <c r="R25" s="40"/>
      <c r="S25" s="40"/>
      <c r="T25" s="40"/>
      <c r="U25" s="40">
        <f>U10+U17+U24</f>
        <v>27761894</v>
      </c>
      <c r="V25" s="40">
        <f>V10+V17+V24</f>
        <v>21692764.400000002</v>
      </c>
      <c r="W25" s="39">
        <f t="shared" si="5"/>
        <v>78.13863276043055</v>
      </c>
      <c r="X25" s="40">
        <f>X10+X17+X24</f>
        <v>7766049</v>
      </c>
      <c r="Y25" s="40">
        <f>Y10+Y17+Y24</f>
        <v>5480739.75</v>
      </c>
      <c r="Z25" s="41">
        <f t="shared" si="6"/>
        <v>70.5730771206826</v>
      </c>
    </row>
    <row r="26" spans="1:26" ht="28.5" customHeight="1" thickBot="1">
      <c r="A26" s="36"/>
      <c r="B26" s="56" t="s">
        <v>33</v>
      </c>
      <c r="C26" s="57">
        <v>265951537</v>
      </c>
      <c r="D26" s="58">
        <v>250140371.25</v>
      </c>
      <c r="E26" s="59">
        <f t="shared" si="0"/>
        <v>94.05486957197017</v>
      </c>
      <c r="F26" s="60">
        <v>271939348.22</v>
      </c>
      <c r="G26" s="60">
        <v>224743718.42999983</v>
      </c>
      <c r="H26" s="59">
        <f t="shared" si="1"/>
        <v>82.64479557705687</v>
      </c>
      <c r="I26" s="61">
        <v>4606391</v>
      </c>
      <c r="J26" s="61">
        <v>3590828.8199999994</v>
      </c>
      <c r="K26" s="59">
        <f t="shared" si="2"/>
        <v>77.95319198912986</v>
      </c>
      <c r="L26" s="62"/>
      <c r="M26" s="62"/>
      <c r="N26" s="59"/>
      <c r="O26" s="60">
        <v>165668088</v>
      </c>
      <c r="P26" s="61">
        <v>136798387.2</v>
      </c>
      <c r="Q26" s="59">
        <f>P26/O26*100</f>
        <v>82.57377075541548</v>
      </c>
      <c r="R26" s="60">
        <v>28373184.22</v>
      </c>
      <c r="S26" s="61">
        <v>23981683.69</v>
      </c>
      <c r="T26" s="59">
        <f>S26/R26*100</f>
        <v>84.52235570054746</v>
      </c>
      <c r="U26" s="62"/>
      <c r="V26" s="63"/>
      <c r="W26" s="45"/>
      <c r="X26" s="62">
        <v>9247686</v>
      </c>
      <c r="Y26" s="63">
        <v>7638119.620000002</v>
      </c>
      <c r="Z26" s="64">
        <f t="shared" si="6"/>
        <v>82.59492828800634</v>
      </c>
    </row>
    <row r="27" spans="1:26" ht="24.75" customHeight="1" thickBot="1">
      <c r="A27" s="13"/>
      <c r="B27" s="65" t="s">
        <v>34</v>
      </c>
      <c r="C27" s="66">
        <f>C25+C26</f>
        <v>381641929</v>
      </c>
      <c r="D27" s="66">
        <f>D25+D26</f>
        <v>350205154.61</v>
      </c>
      <c r="E27" s="67">
        <f t="shared" si="0"/>
        <v>91.76275665717013</v>
      </c>
      <c r="F27" s="66">
        <f>F25+F26</f>
        <v>382407775.22</v>
      </c>
      <c r="G27" s="66">
        <f>G25+G26</f>
        <v>309766885.65999985</v>
      </c>
      <c r="H27" s="67">
        <f t="shared" si="1"/>
        <v>81.00433770777549</v>
      </c>
      <c r="I27" s="68">
        <f>I25+I26</f>
        <v>33970433</v>
      </c>
      <c r="J27" s="68">
        <f>J25+J26</f>
        <v>25853947.04</v>
      </c>
      <c r="K27" s="67">
        <f t="shared" si="2"/>
        <v>76.10720487430937</v>
      </c>
      <c r="L27" s="68">
        <f>L25+L26</f>
        <v>783927</v>
      </c>
      <c r="M27" s="68">
        <f>M25+M26</f>
        <v>562560.2</v>
      </c>
      <c r="N27" s="67">
        <f>N25+N26</f>
        <v>71.76180945419662</v>
      </c>
      <c r="O27" s="68">
        <f>O25+O26</f>
        <v>202430293</v>
      </c>
      <c r="P27" s="68">
        <f>P25+P26</f>
        <v>166244809.98</v>
      </c>
      <c r="Q27" s="67">
        <f>P27/O27*100</f>
        <v>82.12447233873242</v>
      </c>
      <c r="R27" s="68">
        <f>R25+R26</f>
        <v>28373184.22</v>
      </c>
      <c r="S27" s="68">
        <f>S25+S26</f>
        <v>23981683.69</v>
      </c>
      <c r="T27" s="67">
        <f>S27/R27*100</f>
        <v>84.52235570054746</v>
      </c>
      <c r="U27" s="68">
        <f>U25+U26</f>
        <v>27761894</v>
      </c>
      <c r="V27" s="68">
        <f>V25+V26</f>
        <v>21692764.400000002</v>
      </c>
      <c r="W27" s="67">
        <f>V27/U27*100</f>
        <v>78.13863276043055</v>
      </c>
      <c r="X27" s="68">
        <f>X25+X26</f>
        <v>17013735</v>
      </c>
      <c r="Y27" s="68">
        <f>Y25+Y26</f>
        <v>13118859.370000001</v>
      </c>
      <c r="Z27" s="69">
        <f t="shared" si="6"/>
        <v>77.10746270586677</v>
      </c>
    </row>
    <row r="28" spans="6:39" ht="26.25" customHeight="1">
      <c r="F28" s="70"/>
      <c r="G28" s="70"/>
      <c r="H28" s="70"/>
      <c r="I28" s="71"/>
      <c r="J28" s="72"/>
      <c r="K28" s="71"/>
      <c r="L28" s="71"/>
      <c r="M28" s="71"/>
      <c r="N28" s="71"/>
      <c r="O28" s="71"/>
      <c r="P28" s="72"/>
      <c r="Q28" s="71"/>
      <c r="R28" s="71"/>
      <c r="S28" s="72"/>
      <c r="T28" s="71"/>
      <c r="U28" s="71"/>
      <c r="V28" s="71"/>
      <c r="W28" s="71"/>
      <c r="X28" s="71"/>
      <c r="Y28" s="72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2020-07-20T11:41:14Z</dcterms:created>
  <dcterms:modified xsi:type="dcterms:W3CDTF">2020-07-20T12:33:27Z</dcterms:modified>
  <cp:category/>
  <cp:version/>
  <cp:contentType/>
  <cp:contentStatus/>
</cp:coreProperties>
</file>