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<sst xmlns="http://schemas.openxmlformats.org/spreadsheetml/2006/main" count="54" uniqueCount="34">
  <si>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</si>
  <si>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</si>
  <si>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</si>
  <si>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</si>
  <si>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</si>
  <si>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</si>
  <si>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</si>
  <si>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</si>
  <si>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</si>
  <si>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</si>
  <si>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січень-листопад</t>
  </si>
  <si>
    <t>надійшло за січень-листопад</t>
  </si>
  <si>
    <t>%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</si>
  <si>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</si>
  <si>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</si>
  <si>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</si>
  <si>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</si>
  <si>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</si>
  <si>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</si>
  <si>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</si>
  <si>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</si>
  <si>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</si>
  <si>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</si>
  <si>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</si>
  <si>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</si>
  <si>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</si>
  <si>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</si>
  <si>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</si>
  <si>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</si>
  <si>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</si>
  <si>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</si>
  <si>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</si>
  <si>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 xml:space="preserve">  </t>
  </si>
  <si>
    <t>Інформація про надходження та використання коштів місцевих бюджетів Дергачівського району (станом на 04.11.2019 р.)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</si>
</sst>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J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43773</v>
      </c>
      <c r="C2" s="4"/>
      <c r="D2" s="4"/>
    </row>
    <row r="5" spans="2:26" ht="20.25">
      <c r="B5" s="72" t="s">
        <v>33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3.5" thickBot="1"/>
    <row r="7" spans="1:26" ht="13.5" customHeight="1" thickBot="1">
      <c r="A7" s="5"/>
      <c r="B7" s="6"/>
      <c r="C7" s="87" t="s">
        <v>0</v>
      </c>
      <c r="D7" s="88"/>
      <c r="E7" s="89"/>
      <c r="F7" s="81" t="s">
        <v>1</v>
      </c>
      <c r="G7" s="82"/>
      <c r="H7" s="83"/>
      <c r="I7" s="78" t="s">
        <v>2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26" ht="27.75" customHeight="1" thickBot="1">
      <c r="A8" s="7"/>
      <c r="B8" s="92" t="s">
        <v>3</v>
      </c>
      <c r="C8" s="90"/>
      <c r="D8" s="90"/>
      <c r="E8" s="91"/>
      <c r="F8" s="84"/>
      <c r="G8" s="85"/>
      <c r="H8" s="86"/>
      <c r="I8" s="78" t="s">
        <v>4</v>
      </c>
      <c r="J8" s="79"/>
      <c r="K8" s="80"/>
      <c r="L8" s="78" t="s">
        <v>5</v>
      </c>
      <c r="M8" s="79"/>
      <c r="N8" s="80"/>
      <c r="O8" s="74" t="s">
        <v>6</v>
      </c>
      <c r="P8" s="75"/>
      <c r="Q8" s="75"/>
      <c r="R8" s="75" t="s">
        <v>7</v>
      </c>
      <c r="S8" s="75"/>
      <c r="T8" s="75"/>
      <c r="U8" s="77" t="s">
        <v>8</v>
      </c>
      <c r="V8" s="75"/>
      <c r="W8" s="75"/>
      <c r="X8" s="75" t="s">
        <v>9</v>
      </c>
      <c r="Y8" s="75"/>
      <c r="Z8" s="76"/>
    </row>
    <row r="9" spans="1:26" ht="87.75" customHeight="1">
      <c r="A9" s="7"/>
      <c r="B9" s="93"/>
      <c r="C9" s="8" t="s">
        <v>10</v>
      </c>
      <c r="D9" s="9" t="s">
        <v>11</v>
      </c>
      <c r="E9" s="9" t="s">
        <v>12</v>
      </c>
      <c r="F9" s="8" t="s">
        <v>10</v>
      </c>
      <c r="G9" s="9" t="s">
        <v>13</v>
      </c>
      <c r="H9" s="10" t="s">
        <v>12</v>
      </c>
      <c r="I9" s="8" t="s">
        <v>10</v>
      </c>
      <c r="J9" s="9" t="s">
        <v>13</v>
      </c>
      <c r="K9" s="11" t="s">
        <v>12</v>
      </c>
      <c r="L9" s="8" t="s">
        <v>10</v>
      </c>
      <c r="M9" s="9" t="s">
        <v>13</v>
      </c>
      <c r="N9" s="11" t="s">
        <v>12</v>
      </c>
      <c r="O9" s="8" t="s">
        <v>10</v>
      </c>
      <c r="P9" s="9" t="s">
        <v>13</v>
      </c>
      <c r="Q9" s="11" t="s">
        <v>12</v>
      </c>
      <c r="R9" s="8" t="s">
        <v>10</v>
      </c>
      <c r="S9" s="9" t="s">
        <v>13</v>
      </c>
      <c r="T9" s="11" t="s">
        <v>12</v>
      </c>
      <c r="U9" s="8" t="s">
        <v>10</v>
      </c>
      <c r="V9" s="9" t="s">
        <v>13</v>
      </c>
      <c r="W9" s="11" t="s">
        <v>12</v>
      </c>
      <c r="X9" s="8" t="s">
        <v>10</v>
      </c>
      <c r="Y9" s="9" t="s">
        <v>13</v>
      </c>
      <c r="Z9" s="12" t="s">
        <v>12</v>
      </c>
    </row>
    <row r="10" spans="1:26" ht="42.75" customHeight="1" thickBot="1">
      <c r="A10" s="13"/>
      <c r="B10" s="14" t="s">
        <v>14</v>
      </c>
      <c r="C10" s="15">
        <v>59577879</v>
      </c>
      <c r="D10" s="15">
        <v>54676733.54</v>
      </c>
      <c r="E10" s="16">
        <f aca="true" t="shared" si="0" ref="E10:E27">D10/C10*100</f>
        <v>91.77354826612743</v>
      </c>
      <c r="F10" s="17">
        <v>57390734</v>
      </c>
      <c r="G10" s="17">
        <v>49457988.239999995</v>
      </c>
      <c r="H10" s="16">
        <f aca="true" t="shared" si="1" ref="H10:H27">G10/F10*100</f>
        <v>86.17765411398989</v>
      </c>
      <c r="I10" s="17">
        <v>8392481</v>
      </c>
      <c r="J10" s="17">
        <v>6461861.760000002</v>
      </c>
      <c r="K10" s="16">
        <f aca="true" t="shared" si="2" ref="K10:K27">J10/I10*100</f>
        <v>76.99584616277357</v>
      </c>
      <c r="L10" s="17"/>
      <c r="M10" s="17"/>
      <c r="N10" s="17"/>
      <c r="O10" s="18">
        <v>22047281</v>
      </c>
      <c r="P10" s="18">
        <v>18827839.669999998</v>
      </c>
      <c r="Q10" s="16">
        <f>P10/O10*100</f>
        <v>85.39755841094417</v>
      </c>
      <c r="R10" s="19"/>
      <c r="S10" s="19"/>
      <c r="T10" s="17"/>
      <c r="U10" s="18">
        <v>24121350</v>
      </c>
      <c r="V10" s="18">
        <v>21987568.270000003</v>
      </c>
      <c r="W10" s="16">
        <f aca="true" t="shared" si="3" ref="W10:W17">V10/U10*100</f>
        <v>91.15397052818355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10467368</v>
      </c>
      <c r="D11" s="22">
        <v>10196191.07</v>
      </c>
      <c r="E11" s="23">
        <f t="shared" si="0"/>
        <v>97.4093112041155</v>
      </c>
      <c r="F11" s="24">
        <v>10655138</v>
      </c>
      <c r="G11" s="24">
        <v>8478763.090000002</v>
      </c>
      <c r="H11" s="23">
        <f t="shared" si="1"/>
        <v>79.57440898466075</v>
      </c>
      <c r="I11" s="24">
        <v>3060733</v>
      </c>
      <c r="J11" s="24">
        <v>2403467.14</v>
      </c>
      <c r="K11" s="23">
        <f t="shared" si="2"/>
        <v>78.52586749644612</v>
      </c>
      <c r="L11" s="25"/>
      <c r="M11" s="24"/>
      <c r="N11" s="24"/>
      <c r="O11" s="25">
        <v>3443288</v>
      </c>
      <c r="P11" s="25">
        <v>2887078.81</v>
      </c>
      <c r="Q11" s="23">
        <f>P11/O11*100</f>
        <v>83.84656787349766</v>
      </c>
      <c r="R11" s="24"/>
      <c r="S11" s="24"/>
      <c r="T11" s="24"/>
      <c r="U11" s="25">
        <v>2267059</v>
      </c>
      <c r="V11" s="25">
        <v>1632715.97</v>
      </c>
      <c r="W11" s="23">
        <f t="shared" si="3"/>
        <v>72.01912124916025</v>
      </c>
      <c r="X11" s="25">
        <v>1389223</v>
      </c>
      <c r="Y11" s="25">
        <v>1074661.43</v>
      </c>
      <c r="Z11" s="26">
        <f aca="true" t="shared" si="4" ref="Z11:Z17">Y11/X11*100</f>
        <v>77.35701395672257</v>
      </c>
    </row>
    <row r="12" spans="1:26" ht="25.5">
      <c r="A12" s="7"/>
      <c r="B12" s="21" t="s">
        <v>16</v>
      </c>
      <c r="C12" s="22">
        <v>11703251</v>
      </c>
      <c r="D12" s="22">
        <v>11054085.68</v>
      </c>
      <c r="E12" s="23">
        <f t="shared" si="0"/>
        <v>94.4531197357042</v>
      </c>
      <c r="F12" s="24">
        <v>11389639</v>
      </c>
      <c r="G12" s="24">
        <v>7858904.999999998</v>
      </c>
      <c r="H12" s="23">
        <f t="shared" si="1"/>
        <v>69.00047490530646</v>
      </c>
      <c r="I12" s="24">
        <v>4252822</v>
      </c>
      <c r="J12" s="24">
        <v>3228924.41</v>
      </c>
      <c r="K12" s="23">
        <f t="shared" si="2"/>
        <v>75.9242782792226</v>
      </c>
      <c r="L12" s="27"/>
      <c r="M12" s="27"/>
      <c r="N12" s="24"/>
      <c r="O12" s="25">
        <v>3053094</v>
      </c>
      <c r="P12" s="25">
        <v>2492013.98</v>
      </c>
      <c r="Q12" s="23">
        <f>P12/O12*100</f>
        <v>81.6225763111126</v>
      </c>
      <c r="R12" s="27"/>
      <c r="S12" s="27"/>
      <c r="T12" s="24"/>
      <c r="U12" s="25">
        <v>2254776</v>
      </c>
      <c r="V12" s="25">
        <v>791993.66</v>
      </c>
      <c r="W12" s="23">
        <f t="shared" si="3"/>
        <v>35.12515921758968</v>
      </c>
      <c r="X12" s="25">
        <v>891583</v>
      </c>
      <c r="Y12" s="25">
        <v>623821.17</v>
      </c>
      <c r="Z12" s="26">
        <f t="shared" si="4"/>
        <v>69.96781791487724</v>
      </c>
    </row>
    <row r="13" spans="1:26" ht="25.5">
      <c r="A13" s="7"/>
      <c r="B13" s="21" t="s">
        <v>17</v>
      </c>
      <c r="C13" s="22">
        <v>15267769</v>
      </c>
      <c r="D13" s="22">
        <v>14890033.95</v>
      </c>
      <c r="E13" s="23">
        <f t="shared" si="0"/>
        <v>97.52593158830213</v>
      </c>
      <c r="F13" s="24">
        <v>15904705</v>
      </c>
      <c r="G13" s="24">
        <v>12794115.36</v>
      </c>
      <c r="H13" s="23">
        <f t="shared" si="1"/>
        <v>80.44233049276927</v>
      </c>
      <c r="I13" s="24">
        <v>4457938</v>
      </c>
      <c r="J13" s="24">
        <v>3708698.58</v>
      </c>
      <c r="K13" s="23">
        <f t="shared" si="2"/>
        <v>83.19313951876406</v>
      </c>
      <c r="L13" s="27">
        <v>1001914</v>
      </c>
      <c r="M13" s="27">
        <v>852078.48</v>
      </c>
      <c r="N13" s="23">
        <f>M13/L13*100</f>
        <v>85.0450717327036</v>
      </c>
      <c r="O13" s="25">
        <v>5950189</v>
      </c>
      <c r="P13" s="25">
        <v>4874343.18</v>
      </c>
      <c r="Q13" s="23">
        <f>P13/O13*100</f>
        <v>81.91913198051355</v>
      </c>
      <c r="R13" s="27"/>
      <c r="S13" s="27"/>
      <c r="T13" s="24"/>
      <c r="U13" s="25">
        <v>2492789</v>
      </c>
      <c r="V13" s="25">
        <v>2127033.56</v>
      </c>
      <c r="W13" s="23">
        <f t="shared" si="3"/>
        <v>85.32746092830159</v>
      </c>
      <c r="X13" s="25">
        <v>1268588</v>
      </c>
      <c r="Y13" s="25">
        <v>871926.89</v>
      </c>
      <c r="Z13" s="26">
        <f t="shared" si="4"/>
        <v>68.73207771159746</v>
      </c>
    </row>
    <row r="14" spans="1:26" ht="25.5">
      <c r="A14" s="7"/>
      <c r="B14" s="21" t="s">
        <v>18</v>
      </c>
      <c r="C14" s="22">
        <v>4173278</v>
      </c>
      <c r="D14" s="22">
        <v>4185317.82</v>
      </c>
      <c r="E14" s="23">
        <f t="shared" si="0"/>
        <v>100.28849791458896</v>
      </c>
      <c r="F14" s="24">
        <v>4245831</v>
      </c>
      <c r="G14" s="24">
        <v>3290866.05</v>
      </c>
      <c r="H14" s="23">
        <f t="shared" si="1"/>
        <v>77.5081733116556</v>
      </c>
      <c r="I14" s="24">
        <v>1267961</v>
      </c>
      <c r="J14" s="24">
        <v>1098104.59</v>
      </c>
      <c r="K14" s="23">
        <f t="shared" si="2"/>
        <v>86.60397204645885</v>
      </c>
      <c r="L14" s="24"/>
      <c r="M14" s="24"/>
      <c r="N14" s="24"/>
      <c r="O14" s="25">
        <v>2171941</v>
      </c>
      <c r="P14" s="25">
        <v>1670531.88</v>
      </c>
      <c r="Q14" s="23">
        <f>P14/O14*100</f>
        <v>76.91423846227866</v>
      </c>
      <c r="R14" s="27"/>
      <c r="S14" s="27"/>
      <c r="T14" s="24"/>
      <c r="U14" s="25">
        <v>109760</v>
      </c>
      <c r="V14" s="25">
        <v>98279.16</v>
      </c>
      <c r="W14" s="23">
        <f t="shared" si="3"/>
        <v>89.54005102040816</v>
      </c>
      <c r="X14" s="25">
        <v>449470</v>
      </c>
      <c r="Y14" s="25">
        <v>382927.32</v>
      </c>
      <c r="Z14" s="26">
        <f t="shared" si="4"/>
        <v>85.19530113244488</v>
      </c>
    </row>
    <row r="15" spans="1:26" ht="25.5">
      <c r="A15" s="7"/>
      <c r="B15" s="21" t="s">
        <v>19</v>
      </c>
      <c r="C15" s="22">
        <v>5271788</v>
      </c>
      <c r="D15" s="22">
        <v>5337721.29</v>
      </c>
      <c r="E15" s="23">
        <f t="shared" si="0"/>
        <v>101.25068174213379</v>
      </c>
      <c r="F15" s="24">
        <v>6260498</v>
      </c>
      <c r="G15" s="24">
        <v>4838399.71</v>
      </c>
      <c r="H15" s="23">
        <f t="shared" si="1"/>
        <v>77.28458199331747</v>
      </c>
      <c r="I15" s="24">
        <v>2206982</v>
      </c>
      <c r="J15" s="24">
        <v>1688971</v>
      </c>
      <c r="K15" s="23">
        <f t="shared" si="2"/>
        <v>76.52853534827199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3022363</v>
      </c>
      <c r="V15" s="25">
        <v>2309049.03</v>
      </c>
      <c r="W15" s="23">
        <f t="shared" si="3"/>
        <v>76.39879888683126</v>
      </c>
      <c r="X15" s="25">
        <v>431703</v>
      </c>
      <c r="Y15" s="25">
        <v>306542.47</v>
      </c>
      <c r="Z15" s="26">
        <f t="shared" si="4"/>
        <v>71.00772290208776</v>
      </c>
    </row>
    <row r="16" spans="1:26" ht="26.25" thickBot="1">
      <c r="A16" s="13"/>
      <c r="B16" s="28" t="s">
        <v>20</v>
      </c>
      <c r="C16" s="29">
        <v>36716871</v>
      </c>
      <c r="D16" s="29">
        <v>36169554.78</v>
      </c>
      <c r="E16" s="30">
        <f t="shared" si="0"/>
        <v>98.5093603972953</v>
      </c>
      <c r="F16" s="31">
        <v>29763740</v>
      </c>
      <c r="G16" s="31">
        <v>23864649.04</v>
      </c>
      <c r="H16" s="30">
        <f t="shared" si="1"/>
        <v>80.18027653782757</v>
      </c>
      <c r="I16" s="31">
        <v>7627128</v>
      </c>
      <c r="J16" s="31">
        <v>5805740.949999999</v>
      </c>
      <c r="K16" s="30">
        <f t="shared" si="2"/>
        <v>76.11962130437564</v>
      </c>
      <c r="L16" s="31"/>
      <c r="M16" s="31"/>
      <c r="N16" s="31"/>
      <c r="O16" s="32">
        <v>10161666</v>
      </c>
      <c r="P16" s="32">
        <v>8381826.289999999</v>
      </c>
      <c r="Q16" s="30">
        <f>P16/O16*100</f>
        <v>82.48476470295323</v>
      </c>
      <c r="R16" s="33"/>
      <c r="S16" s="33"/>
      <c r="T16" s="31"/>
      <c r="U16" s="32">
        <v>6416995</v>
      </c>
      <c r="V16" s="32">
        <v>5415949.379999999</v>
      </c>
      <c r="W16" s="30">
        <f t="shared" si="3"/>
        <v>84.40008726826184</v>
      </c>
      <c r="X16" s="32">
        <v>2894084</v>
      </c>
      <c r="Y16" s="32">
        <v>2141960.24</v>
      </c>
      <c r="Z16" s="34">
        <f t="shared" si="4"/>
        <v>74.01168176182861</v>
      </c>
    </row>
    <row r="17" spans="1:26" ht="26.25" thickBot="1">
      <c r="A17" s="35"/>
      <c r="B17" s="36" t="s">
        <v>21</v>
      </c>
      <c r="C17" s="37">
        <f>SUM(C11:C16)</f>
        <v>83600325</v>
      </c>
      <c r="D17" s="37">
        <f>SUM(D11:D16)</f>
        <v>81832904.59</v>
      </c>
      <c r="E17" s="38">
        <f t="shared" si="0"/>
        <v>97.88586897239934</v>
      </c>
      <c r="F17" s="39">
        <f>SUM(F11:F16)</f>
        <v>78219551</v>
      </c>
      <c r="G17" s="39">
        <f>SUM(G11:G16)</f>
        <v>61125698.25</v>
      </c>
      <c r="H17" s="38">
        <f t="shared" si="1"/>
        <v>78.14631696108816</v>
      </c>
      <c r="I17" s="39">
        <f>SUM(I11:I16)</f>
        <v>22873564</v>
      </c>
      <c r="J17" s="39">
        <f>SUM(J11:J16)</f>
        <v>17933906.67</v>
      </c>
      <c r="K17" s="38">
        <f t="shared" si="2"/>
        <v>78.40451391833822</v>
      </c>
      <c r="L17" s="39">
        <f>SUM(L11:L16)</f>
        <v>1001914</v>
      </c>
      <c r="M17" s="39">
        <f>SUM(M11:M16)</f>
        <v>852078.48</v>
      </c>
      <c r="N17" s="38">
        <f>M17/L17*100</f>
        <v>85.0450717327036</v>
      </c>
      <c r="O17" s="39">
        <f>SUM(O11:O16)</f>
        <v>24780178</v>
      </c>
      <c r="P17" s="39">
        <f>SUM(P11:P16)</f>
        <v>20305794.139999997</v>
      </c>
      <c r="Q17" s="38">
        <f>P17/O17*100</f>
        <v>81.94369766028314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16563742</v>
      </c>
      <c r="V17" s="39">
        <f>SUM(V11:V16)</f>
        <v>12375020.759999998</v>
      </c>
      <c r="W17" s="38">
        <f t="shared" si="3"/>
        <v>74.71150395846541</v>
      </c>
      <c r="X17" s="39">
        <f>SUM(X11:X16)</f>
        <v>7324651</v>
      </c>
      <c r="Y17" s="39">
        <f>SUM(Y11:Y16)</f>
        <v>5401839.5200000005</v>
      </c>
      <c r="Z17" s="40">
        <f t="shared" si="4"/>
        <v>73.74876318339264</v>
      </c>
    </row>
    <row r="18" spans="1:26" ht="25.5">
      <c r="A18" s="7"/>
      <c r="B18" s="41" t="s">
        <v>22</v>
      </c>
      <c r="C18" s="42">
        <v>3821054</v>
      </c>
      <c r="D18" s="43">
        <v>3951580.33</v>
      </c>
      <c r="E18" s="44">
        <f t="shared" si="0"/>
        <v>103.41597710998064</v>
      </c>
      <c r="F18" s="45">
        <v>1768387</v>
      </c>
      <c r="G18" s="45">
        <v>1582916.6</v>
      </c>
      <c r="H18" s="44">
        <f t="shared" si="1"/>
        <v>89.51188851761522</v>
      </c>
      <c r="I18" s="46">
        <v>1409094</v>
      </c>
      <c r="J18" s="46">
        <v>1291597.76</v>
      </c>
      <c r="K18" s="44">
        <f t="shared" si="2"/>
        <v>91.66157545202805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358193</v>
      </c>
      <c r="V18" s="48">
        <v>290618.84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9454030</v>
      </c>
      <c r="D19" s="22">
        <v>9576100.379999999</v>
      </c>
      <c r="E19" s="23">
        <f t="shared" si="0"/>
        <v>101.29119941442961</v>
      </c>
      <c r="F19" s="24">
        <v>6297647</v>
      </c>
      <c r="G19" s="24">
        <v>5435016.3900000015</v>
      </c>
      <c r="H19" s="23">
        <f t="shared" si="1"/>
        <v>86.3023346656299</v>
      </c>
      <c r="I19" s="46">
        <v>1903532</v>
      </c>
      <c r="J19" s="46">
        <v>1710863.35</v>
      </c>
      <c r="K19" s="23">
        <f t="shared" si="2"/>
        <v>89.87836033226655</v>
      </c>
      <c r="L19" s="24"/>
      <c r="M19" s="24"/>
      <c r="N19" s="24"/>
      <c r="O19" s="25">
        <v>3446004</v>
      </c>
      <c r="P19" s="25">
        <v>2972250.65</v>
      </c>
      <c r="Q19" s="23">
        <f>P19/O19*100</f>
        <v>86.25209518038865</v>
      </c>
      <c r="R19" s="27"/>
      <c r="S19" s="27"/>
      <c r="T19" s="24"/>
      <c r="U19" s="48">
        <v>116336</v>
      </c>
      <c r="V19" s="48">
        <v>100446.12</v>
      </c>
      <c r="W19" s="23">
        <f aca="true" t="shared" si="5" ref="W19:W25">V19/U19*100</f>
        <v>86.34139045523311</v>
      </c>
      <c r="X19" s="25">
        <v>815399</v>
      </c>
      <c r="Y19" s="25">
        <v>636439.87</v>
      </c>
      <c r="Z19" s="26">
        <f aca="true" t="shared" si="6" ref="Z19:Z27">Y19/X19*100</f>
        <v>78.05256935561609</v>
      </c>
    </row>
    <row r="20" spans="1:26" ht="25.5">
      <c r="A20" s="7"/>
      <c r="B20" s="21" t="s">
        <v>24</v>
      </c>
      <c r="C20" s="50">
        <v>2158578</v>
      </c>
      <c r="D20" s="22">
        <v>2486919.49</v>
      </c>
      <c r="E20" s="23">
        <f t="shared" si="0"/>
        <v>115.21100882154826</v>
      </c>
      <c r="F20" s="24">
        <v>2077578</v>
      </c>
      <c r="G20" s="24">
        <v>1488900.16</v>
      </c>
      <c r="H20" s="23">
        <f t="shared" si="1"/>
        <v>71.66518705916215</v>
      </c>
      <c r="I20" s="46">
        <v>1241831</v>
      </c>
      <c r="J20" s="46">
        <v>891222.02</v>
      </c>
      <c r="K20" s="23">
        <f t="shared" si="2"/>
        <v>71.76677180711386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214466</v>
      </c>
      <c r="V20" s="48">
        <v>167134.07</v>
      </c>
      <c r="W20" s="23">
        <f t="shared" si="5"/>
        <v>77.93033394570702</v>
      </c>
      <c r="X20" s="25">
        <v>620181</v>
      </c>
      <c r="Y20" s="25">
        <v>429944.07</v>
      </c>
      <c r="Z20" s="26">
        <f t="shared" si="6"/>
        <v>69.32557914544303</v>
      </c>
    </row>
    <row r="21" spans="1:26" ht="25.5">
      <c r="A21" s="7"/>
      <c r="B21" s="21" t="s">
        <v>25</v>
      </c>
      <c r="C21" s="50">
        <v>3359444</v>
      </c>
      <c r="D21" s="22">
        <v>3499005.95</v>
      </c>
      <c r="E21" s="23">
        <f t="shared" si="0"/>
        <v>104.15431690482116</v>
      </c>
      <c r="F21" s="24">
        <v>3470979</v>
      </c>
      <c r="G21" s="24">
        <v>2791743.77</v>
      </c>
      <c r="H21" s="23">
        <f t="shared" si="1"/>
        <v>80.43101874139832</v>
      </c>
      <c r="I21" s="46">
        <v>1707255</v>
      </c>
      <c r="J21" s="46">
        <v>1227983.31</v>
      </c>
      <c r="K21" s="23">
        <f t="shared" si="2"/>
        <v>71.92735180157622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834580</v>
      </c>
      <c r="V21" s="48">
        <v>767115.43</v>
      </c>
      <c r="W21" s="23">
        <f t="shared" si="5"/>
        <v>91.91634474825662</v>
      </c>
      <c r="X21" s="25">
        <v>390785</v>
      </c>
      <c r="Y21" s="25">
        <v>300759.73</v>
      </c>
      <c r="Z21" s="26">
        <f t="shared" si="6"/>
        <v>76.96296684877873</v>
      </c>
    </row>
    <row r="22" spans="1:26" ht="27.75" customHeight="1">
      <c r="A22" s="7"/>
      <c r="B22" s="21" t="s">
        <v>26</v>
      </c>
      <c r="C22" s="50">
        <v>4634217</v>
      </c>
      <c r="D22" s="22">
        <v>5143039.23</v>
      </c>
      <c r="E22" s="23">
        <f t="shared" si="0"/>
        <v>110.97968070981572</v>
      </c>
      <c r="F22" s="24">
        <v>5095195</v>
      </c>
      <c r="G22" s="24">
        <v>4534781.08</v>
      </c>
      <c r="H22" s="23">
        <f t="shared" si="1"/>
        <v>89.00112910300784</v>
      </c>
      <c r="I22" s="46">
        <v>1989096</v>
      </c>
      <c r="J22" s="46">
        <v>1607310.35</v>
      </c>
      <c r="K22" s="23">
        <f t="shared" si="2"/>
        <v>80.80607220566529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2107163</v>
      </c>
      <c r="V22" s="48">
        <v>2082821.96</v>
      </c>
      <c r="W22" s="23">
        <f t="shared" si="5"/>
        <v>98.84484304251735</v>
      </c>
      <c r="X22" s="25">
        <v>516091</v>
      </c>
      <c r="Y22" s="25">
        <v>429782.28</v>
      </c>
      <c r="Z22" s="26">
        <f t="shared" si="6"/>
        <v>83.27645318364397</v>
      </c>
    </row>
    <row r="23" spans="1:30" ht="26.25" thickBot="1">
      <c r="A23" s="7"/>
      <c r="B23" s="21" t="s">
        <v>27</v>
      </c>
      <c r="C23" s="50">
        <v>2520530</v>
      </c>
      <c r="D23" s="22">
        <v>2658586.99</v>
      </c>
      <c r="E23" s="23">
        <f t="shared" si="0"/>
        <v>105.477300012299</v>
      </c>
      <c r="F23" s="24">
        <v>2700130</v>
      </c>
      <c r="G23" s="24">
        <v>2118548.39</v>
      </c>
      <c r="H23" s="23">
        <f t="shared" si="1"/>
        <v>78.46097743441983</v>
      </c>
      <c r="I23" s="46">
        <v>1263516</v>
      </c>
      <c r="J23" s="46">
        <v>996384.1</v>
      </c>
      <c r="K23" s="23">
        <f t="shared" si="2"/>
        <v>78.85805165902133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495930</v>
      </c>
      <c r="V23" s="48">
        <v>328270.71</v>
      </c>
      <c r="W23" s="23">
        <f t="shared" si="5"/>
        <v>66.19295263444438</v>
      </c>
      <c r="X23" s="25">
        <v>491484</v>
      </c>
      <c r="Y23" s="25">
        <v>371041.49</v>
      </c>
      <c r="Z23" s="26">
        <f t="shared" si="6"/>
        <v>75.49411374531012</v>
      </c>
      <c r="AD23" s="51"/>
    </row>
    <row r="24" spans="1:26" ht="37.5" customHeight="1" thickBot="1">
      <c r="A24" s="7"/>
      <c r="B24" s="52" t="s">
        <v>28</v>
      </c>
      <c r="C24" s="53">
        <f>SUM(C18:C23)</f>
        <v>25947853</v>
      </c>
      <c r="D24" s="53">
        <f>SUM(D18:D23)</f>
        <v>27315232.369999997</v>
      </c>
      <c r="E24" s="38">
        <f t="shared" si="0"/>
        <v>105.26972065858395</v>
      </c>
      <c r="F24" s="53">
        <f>SUM(F18:F23)</f>
        <v>21409916</v>
      </c>
      <c r="G24" s="53">
        <f>SUM(G18:G23)</f>
        <v>17951906.39</v>
      </c>
      <c r="H24" s="38">
        <f t="shared" si="1"/>
        <v>83.84856059220411</v>
      </c>
      <c r="I24" s="39">
        <f>SUM(I18:I23)</f>
        <v>9514324</v>
      </c>
      <c r="J24" s="39">
        <f>SUM(J18:J23)</f>
        <v>7725360.890000001</v>
      </c>
      <c r="K24" s="38">
        <f t="shared" si="2"/>
        <v>81.19716009250895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3446004</v>
      </c>
      <c r="P24" s="39">
        <f>SUM(P18:P23)</f>
        <v>2972250.65</v>
      </c>
      <c r="Q24" s="38">
        <f>P24/O24*100</f>
        <v>86.25209518038865</v>
      </c>
      <c r="R24" s="39"/>
      <c r="S24" s="39"/>
      <c r="T24" s="39"/>
      <c r="U24" s="39">
        <f>SUM(U18:U23)</f>
        <v>4126668</v>
      </c>
      <c r="V24" s="39">
        <f>SUM(V18:V23)</f>
        <v>3736407.13</v>
      </c>
      <c r="W24" s="38">
        <f t="shared" si="5"/>
        <v>90.5429545095462</v>
      </c>
      <c r="X24" s="39">
        <f>SUM(X18:X23)</f>
        <v>2833940</v>
      </c>
      <c r="Y24" s="39">
        <f>SUM(Y18:Y23)</f>
        <v>2167967.44</v>
      </c>
      <c r="Z24" s="40">
        <f t="shared" si="6"/>
        <v>76.50011785711766</v>
      </c>
    </row>
    <row r="25" spans="1:26" ht="22.5" customHeight="1" thickBot="1">
      <c r="A25" s="7"/>
      <c r="B25" s="54" t="s">
        <v>29</v>
      </c>
      <c r="C25" s="55">
        <f>C10+C17+C24</f>
        <v>169126057</v>
      </c>
      <c r="D25" s="55">
        <f>D10+D17+D24</f>
        <v>163824870.5</v>
      </c>
      <c r="E25" s="56">
        <f t="shared" si="0"/>
        <v>96.86554124536823</v>
      </c>
      <c r="F25" s="57">
        <f>F10+F17+F24</f>
        <v>157020201</v>
      </c>
      <c r="G25" s="57">
        <f>G10+G17+G24</f>
        <v>128535592.88</v>
      </c>
      <c r="H25" s="56">
        <f t="shared" si="1"/>
        <v>81.85927164874792</v>
      </c>
      <c r="I25" s="57">
        <f>I10+I17+I24</f>
        <v>40780369</v>
      </c>
      <c r="J25" s="57">
        <f>J10+J17+J24</f>
        <v>32121129.320000004</v>
      </c>
      <c r="K25" s="56">
        <f t="shared" si="2"/>
        <v>78.7661566279599</v>
      </c>
      <c r="L25" s="57">
        <f>L10+L17+L24</f>
        <v>1001914</v>
      </c>
      <c r="M25" s="57">
        <f>M10+M17+M24</f>
        <v>852078.48</v>
      </c>
      <c r="N25" s="56">
        <f>N10+N17+N24</f>
        <v>85.0450717327036</v>
      </c>
      <c r="O25" s="57">
        <f>O10+O17+O24</f>
        <v>50273463</v>
      </c>
      <c r="P25" s="57">
        <f>P10+P17+P24</f>
        <v>42105884.45999999</v>
      </c>
      <c r="Q25" s="56">
        <f>P25/O25*100</f>
        <v>83.75369816875356</v>
      </c>
      <c r="R25" s="57"/>
      <c r="S25" s="57"/>
      <c r="T25" s="57"/>
      <c r="U25" s="57">
        <f>U10+U17+U24</f>
        <v>44811760</v>
      </c>
      <c r="V25" s="57">
        <f>V10+V17+V24</f>
        <v>38098996.160000004</v>
      </c>
      <c r="W25" s="56">
        <f t="shared" si="5"/>
        <v>85.02008437070984</v>
      </c>
      <c r="X25" s="57">
        <f>X10+X17+X24</f>
        <v>10158591</v>
      </c>
      <c r="Y25" s="57">
        <f>Y10+Y17+Y24</f>
        <v>7569806.960000001</v>
      </c>
      <c r="Z25" s="58">
        <f t="shared" si="6"/>
        <v>74.51630801948814</v>
      </c>
    </row>
    <row r="26" spans="1:26" ht="28.5" customHeight="1" thickBot="1">
      <c r="A26" s="35"/>
      <c r="B26" s="59" t="s">
        <v>30</v>
      </c>
      <c r="C26" s="59">
        <v>628274784</v>
      </c>
      <c r="D26" s="59">
        <v>562774678.76</v>
      </c>
      <c r="E26" s="60">
        <f t="shared" si="0"/>
        <v>89.57460860947111</v>
      </c>
      <c r="F26" s="61">
        <v>596808884</v>
      </c>
      <c r="G26" s="61">
        <v>498797030.0099999</v>
      </c>
      <c r="H26" s="60">
        <f t="shared" si="1"/>
        <v>83.57734668205775</v>
      </c>
      <c r="I26" s="62">
        <v>6222935</v>
      </c>
      <c r="J26" s="62">
        <v>4763447.06</v>
      </c>
      <c r="K26" s="60">
        <f t="shared" si="2"/>
        <v>76.54663048866811</v>
      </c>
      <c r="L26" s="61"/>
      <c r="M26" s="61"/>
      <c r="N26" s="60"/>
      <c r="O26" s="61">
        <v>235053468</v>
      </c>
      <c r="P26" s="62">
        <v>176527734.01999992</v>
      </c>
      <c r="Q26" s="60">
        <f>P26/O26*100</f>
        <v>75.10109743201062</v>
      </c>
      <c r="R26" s="61">
        <v>69582920</v>
      </c>
      <c r="S26" s="62">
        <v>57898037.55</v>
      </c>
      <c r="T26" s="60">
        <f>S26/R26*100</f>
        <v>83.20725481195672</v>
      </c>
      <c r="U26" s="61"/>
      <c r="V26" s="62"/>
      <c r="W26" s="23"/>
      <c r="X26" s="61">
        <v>14533601</v>
      </c>
      <c r="Y26" s="62">
        <v>11646380.829999998</v>
      </c>
      <c r="Z26" s="63">
        <f t="shared" si="6"/>
        <v>80.13417204724416</v>
      </c>
    </row>
    <row r="27" spans="1:26" ht="24.75" customHeight="1" thickBot="1">
      <c r="A27" s="13"/>
      <c r="B27" s="64" t="s">
        <v>31</v>
      </c>
      <c r="C27" s="65">
        <f>C25+C26</f>
        <v>797400841</v>
      </c>
      <c r="D27" s="65">
        <f>D25+D26</f>
        <v>726599549.26</v>
      </c>
      <c r="E27" s="66">
        <f t="shared" si="0"/>
        <v>91.1209910875928</v>
      </c>
      <c r="F27" s="65">
        <f>F25+F26</f>
        <v>753829085</v>
      </c>
      <c r="G27" s="65">
        <f>G25+G26</f>
        <v>627332622.8899999</v>
      </c>
      <c r="H27" s="66">
        <f t="shared" si="1"/>
        <v>83.21947711661986</v>
      </c>
      <c r="I27" s="67">
        <f>I25+I26</f>
        <v>47003304</v>
      </c>
      <c r="J27" s="67">
        <f>J25+J26</f>
        <v>36884576.38</v>
      </c>
      <c r="K27" s="66">
        <f t="shared" si="2"/>
        <v>78.47230564898162</v>
      </c>
      <c r="L27" s="67">
        <f>L25+L26</f>
        <v>1001914</v>
      </c>
      <c r="M27" s="67">
        <f>M25+M26</f>
        <v>852078.48</v>
      </c>
      <c r="N27" s="66">
        <f>N25+N26</f>
        <v>85.0450717327036</v>
      </c>
      <c r="O27" s="67">
        <f>O25+O26</f>
        <v>285326931</v>
      </c>
      <c r="P27" s="67">
        <f>P25+P26</f>
        <v>218633618.4799999</v>
      </c>
      <c r="Q27" s="66">
        <f>P27/O27*100</f>
        <v>76.6256510430836</v>
      </c>
      <c r="R27" s="67">
        <f>R25+R26</f>
        <v>69582920</v>
      </c>
      <c r="S27" s="67">
        <f>S25+S26</f>
        <v>57898037.55</v>
      </c>
      <c r="T27" s="66">
        <f>S27/R27*100</f>
        <v>83.20725481195672</v>
      </c>
      <c r="U27" s="67">
        <f>U25+U26</f>
        <v>44811760</v>
      </c>
      <c r="V27" s="67">
        <f>V25+V26</f>
        <v>38098996.160000004</v>
      </c>
      <c r="W27" s="66">
        <f>V27/U27*100</f>
        <v>85.02008437070984</v>
      </c>
      <c r="X27" s="67">
        <f>X25+X26</f>
        <v>24692192</v>
      </c>
      <c r="Y27" s="67">
        <f>Y25+Y26</f>
        <v>19216187.79</v>
      </c>
      <c r="Z27" s="68">
        <f t="shared" si="6"/>
        <v>77.82293200214869</v>
      </c>
    </row>
    <row r="28" spans="6:39" ht="26.25" customHeight="1">
      <c r="F28" s="69"/>
      <c r="G28" s="6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ht="12.75">
      <c r="A29" s="1" t="s">
        <v>32</v>
      </c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2019-11-04T14:05:01Z</dcterms:created>
  <dcterms:modified xsi:type="dcterms:W3CDTF">2019-11-05T11:43:12Z</dcterms:modified>
  <cp:category/>
  <cp:version/>
  <cp:contentType/>
  <cp:contentStatus/>
</cp:coreProperties>
</file>