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80" windowHeight="11760" activeTab="0"/>
  </bookViews>
  <sheets>
    <sheet name="щопонеділка" sheetId="1" r:id="rId1"/>
  </sheets>
  <definedNames/>
  <calcPr fullCalcOnLoad="1"/>
</workbook>
</file>

<file path=xl/sharedStrings.xml><?xml version="1.0" encoding="utf-8"?>
<sst xmlns="http://schemas.openxmlformats.org/spreadsheetml/2006/main" count="53" uniqueCount="33">
  <si>
    <t>Інформація про надходження та використання коштів місцевих бюджетів Дергачівського району (станом на 17.02.2020 р.)</t>
  </si>
  <si>
    <t>ДОХОДИ</t>
  </si>
  <si>
    <t>ВИДАТКИ</t>
  </si>
  <si>
    <t xml:space="preserve">  в тому числі:</t>
  </si>
  <si>
    <t>Ради</t>
  </si>
  <si>
    <t>Держуправління</t>
  </si>
  <si>
    <t>Місцеві пожежні частини</t>
  </si>
  <si>
    <t>Освіта</t>
  </si>
  <si>
    <t>Охорона здоров'я</t>
  </si>
  <si>
    <t>Житлово-комунальне госоподарство 
 (в т.ч. благоустрій)</t>
  </si>
  <si>
    <t>Культура</t>
  </si>
  <si>
    <t>затерджено з урахуванням змін на 
січень-лютий</t>
  </si>
  <si>
    <t>надійшло за січень-лютий</t>
  </si>
  <si>
    <t>%</t>
  </si>
  <si>
    <t>касові видатки  за січень-лютий</t>
  </si>
  <si>
    <t>ДЕРГАЧІВСЬКА
 МІСЬКА РАДА</t>
  </si>
  <si>
    <t>ВІЛЬШАНСЬКА 
СЕЛИЩНА РАДА</t>
  </si>
  <si>
    <t>КОЗАЧОЛОПАНСЬКА СЕЛИЩНА РАДА</t>
  </si>
  <si>
    <t>ПЕРЕСІЧАНСЬКА СЕЛИЩНА РАДА</t>
  </si>
  <si>
    <t>ПРУДЯНСЬКА              СЕЛИЩНА РАДА</t>
  </si>
  <si>
    <t>СЛАТИНСЬКА                 СЕЛИЩНА РАДА</t>
  </si>
  <si>
    <t>СОЛОНИЦІВСЬКА СЕЛИЩНА РАДА</t>
  </si>
  <si>
    <t>РАЗОМ 
по СЕЛИЩНИХ РАДАХ</t>
  </si>
  <si>
    <t>БЕЗРУКІВСЬКА СІЛЬСЬКА РАДА</t>
  </si>
  <si>
    <t>ПОЛІВСЬКА                      СІЛЬСЬКА РАДА</t>
  </si>
  <si>
    <t>ПРОТОПОПІВСЬКА СІЛЬСЬКА РАДА</t>
  </si>
  <si>
    <t>ПРОХОДІВСЬКА СІЛЬСЬКА РАДА</t>
  </si>
  <si>
    <t>РУСЬКОЛОЗІВСЬКА 
СІЛЬСЬКА РАДА</t>
  </si>
  <si>
    <t>ТОКАРІВСЬКА                СІЛЬСЬКА РАДА</t>
  </si>
  <si>
    <t>РАЗОМ 
по СІЛЬСЬКИХ РАДАХ</t>
  </si>
  <si>
    <t>РАЗОМ ПО РАДАХ</t>
  </si>
  <si>
    <t>РАЙОННИЙ БЮДЖЕТ</t>
  </si>
  <si>
    <t>ВСЬОГО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</si>
</sst>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0.00"/>
    <numFmt numFmtId="174" formatCode="#0"/>
    <numFmt numFmtId="175" formatCode="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  <numFmt numFmtId="181" formatCode="0.0000"/>
    <numFmt numFmtId="182" formatCode="0.0%"/>
    <numFmt numFmtId="183" formatCode="#,##0.0"/>
    <numFmt numFmtId="184" formatCode="0.000000"/>
    <numFmt numFmtId="185" formatCode="0.00000"/>
    <numFmt numFmtId="186" formatCode="0.0000000"/>
    <numFmt numFmtId="187" formatCode="_-* #,##0.000\ _г_р_н_._-;\-* #,##0.000\ _г_р_н_._-;_-* &quot;-&quot;??\ _г_р_н_._-;_-@_-"/>
    <numFmt numFmtId="188" formatCode="_-* #,##0.0\ _г_р_н_._-;\-* #,##0.0\ _г_р_н_._-;_-* &quot;-&quot;??\ _г_р_н_._-;_-@_-"/>
    <numFmt numFmtId="189" formatCode="_-* #,##0\ _г_р_н_._-;\-* #,##0\ _г_р_н_._-;_-* &quot;-&quot;??\ _г_р_н_._-;_-@_-"/>
    <numFmt numFmtId="190" formatCode="0.00000000"/>
    <numFmt numFmtId="191" formatCode="#0.000"/>
    <numFmt numFmtId="192" formatCode="#0.0000"/>
  </numFmts>
  <fonts count="19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8"/>
      <name val="Calibri"/>
      <family val="2"/>
    </font>
    <font>
      <sz val="1"/>
      <color indexed="56"/>
      <name val="Calibri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sz val="10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0"/>
      <name val="Calibri"/>
      <family val="2"/>
    </font>
    <font>
      <b/>
      <sz val="13"/>
      <name val="Calibri"/>
      <family val="2"/>
    </font>
    <font>
      <b/>
      <sz val="12"/>
      <name val="Calibri"/>
      <family val="2"/>
    </font>
    <font>
      <b/>
      <sz val="12"/>
      <name val="Times New Roman"/>
      <family val="1"/>
    </font>
    <font>
      <b/>
      <sz val="18"/>
      <name val="Cambri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358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7" borderId="1" applyNumberFormat="0" applyAlignment="0" applyProtection="0"/>
    <xf numFmtId="0" fontId="0" fillId="20" borderId="2" applyNumberFormat="0" applyAlignment="0" applyProtection="0"/>
    <xf numFmtId="0" fontId="0" fillId="20" borderId="1" applyNumberFormat="0" applyAlignment="0" applyProtection="0"/>
    <xf numFmtId="0" fontId="2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0" fillId="0" borderId="3" applyNumberFormat="0" applyFill="0" applyAlignment="0" applyProtection="0"/>
    <xf numFmtId="0" fontId="0" fillId="0" borderId="4" applyNumberFormat="0" applyFill="0" applyAlignment="0" applyProtection="0"/>
    <xf numFmtId="0" fontId="0" fillId="0" borderId="5" applyNumberFormat="0" applyFill="0" applyAlignment="0" applyProtection="0"/>
    <xf numFmtId="0" fontId="0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0" fillId="0" borderId="0" applyNumberFormat="0" applyFill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0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0" fillId="4" borderId="0" applyNumberFormat="0" applyBorder="0" applyAlignment="0" applyProtection="0"/>
  </cellStyleXfs>
  <cellXfs count="91">
    <xf numFmtId="0" fontId="3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14" fontId="8" fillId="0" borderId="0" xfId="0" applyNumberFormat="1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14" fontId="8" fillId="0" borderId="0" xfId="0" applyNumberFormat="1" applyFon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4" borderId="10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wrapText="1"/>
    </xf>
    <xf numFmtId="1" fontId="11" fillId="0" borderId="18" xfId="0" applyNumberFormat="1" applyFont="1" applyFill="1" applyBorder="1" applyAlignment="1">
      <alignment horizontal="center" vertical="center"/>
    </xf>
    <xf numFmtId="172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18" xfId="0" applyNumberFormat="1" applyFont="1" applyFill="1" applyBorder="1" applyAlignment="1">
      <alignment horizontal="center" vertical="center" wrapText="1"/>
    </xf>
    <xf numFmtId="172" fontId="10" fillId="0" borderId="19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" fontId="13" fillId="0" borderId="18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1" fontId="12" fillId="0" borderId="20" xfId="0" applyNumberFormat="1" applyFont="1" applyFill="1" applyBorder="1" applyAlignment="1">
      <alignment horizontal="center" vertical="center"/>
    </xf>
    <xf numFmtId="172" fontId="13" fillId="0" borderId="20" xfId="0" applyNumberFormat="1" applyFont="1" applyFill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" fontId="13" fillId="0" borderId="20" xfId="0" applyNumberFormat="1" applyFont="1" applyFill="1" applyBorder="1" applyAlignment="1">
      <alignment horizontal="center" vertical="center" wrapText="1"/>
    </xf>
    <xf numFmtId="172" fontId="13" fillId="0" borderId="14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 wrapText="1"/>
    </xf>
    <xf numFmtId="1" fontId="11" fillId="0" borderId="23" xfId="0" applyNumberFormat="1" applyFont="1" applyFill="1" applyBorder="1" applyAlignment="1">
      <alignment horizontal="center" vertical="center"/>
    </xf>
    <xf numFmtId="172" fontId="10" fillId="0" borderId="23" xfId="0" applyNumberFormat="1" applyFont="1" applyFill="1" applyBorder="1" applyAlignment="1">
      <alignment horizontal="center" vertical="center"/>
    </xf>
    <xf numFmtId="1" fontId="10" fillId="0" borderId="23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/>
    </xf>
    <xf numFmtId="1" fontId="12" fillId="0" borderId="25" xfId="0" applyNumberFormat="1" applyFont="1" applyFill="1" applyBorder="1" applyAlignment="1">
      <alignment horizontal="center" vertical="center"/>
    </xf>
    <xf numFmtId="172" fontId="13" fillId="0" borderId="25" xfId="0" applyNumberFormat="1" applyFont="1" applyFill="1" applyBorder="1" applyAlignment="1">
      <alignment horizontal="center" vertical="center"/>
    </xf>
    <xf numFmtId="1" fontId="13" fillId="0" borderId="25" xfId="0" applyNumberFormat="1" applyFont="1" applyFill="1" applyBorder="1" applyAlignment="1">
      <alignment horizontal="center" vertical="center"/>
    </xf>
    <xf numFmtId="174" fontId="6" fillId="0" borderId="18" xfId="347" applyNumberFormat="1" applyFont="1" applyFill="1" applyBorder="1" applyAlignment="1">
      <alignment horizontal="center" vertical="center" wrapText="1"/>
      <protection/>
    </xf>
    <xf numFmtId="1" fontId="13" fillId="0" borderId="25" xfId="0" applyNumberFormat="1" applyFont="1" applyFill="1" applyBorder="1" applyAlignment="1">
      <alignment horizontal="center" vertical="center" wrapText="1"/>
    </xf>
    <xf numFmtId="174" fontId="6" fillId="0" borderId="18" xfId="346" applyNumberFormat="1" applyFont="1" applyBorder="1" applyAlignment="1">
      <alignment vertical="center" wrapText="1"/>
      <protection/>
    </xf>
    <xf numFmtId="172" fontId="13" fillId="0" borderId="26" xfId="0" applyNumberFormat="1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173" fontId="15" fillId="0" borderId="0" xfId="0" applyNumberFormat="1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 wrapText="1"/>
    </xf>
    <xf numFmtId="1" fontId="14" fillId="0" borderId="23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1" fontId="8" fillId="0" borderId="27" xfId="0" applyNumberFormat="1" applyFont="1" applyFill="1" applyBorder="1" applyAlignment="1">
      <alignment horizontal="center" vertical="center"/>
    </xf>
    <xf numFmtId="172" fontId="13" fillId="0" borderId="27" xfId="0" applyNumberFormat="1" applyFont="1" applyFill="1" applyBorder="1" applyAlignment="1">
      <alignment horizontal="center" vertical="center"/>
    </xf>
    <xf numFmtId="1" fontId="13" fillId="0" borderId="27" xfId="0" applyNumberFormat="1" applyFont="1" applyFill="1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 vertical="center"/>
    </xf>
    <xf numFmtId="172" fontId="13" fillId="0" borderId="28" xfId="0" applyNumberFormat="1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1" fontId="16" fillId="0" borderId="23" xfId="0" applyNumberFormat="1" applyFont="1" applyFill="1" applyBorder="1" applyAlignment="1">
      <alignment horizontal="center" vertical="center"/>
    </xf>
    <xf numFmtId="172" fontId="17" fillId="0" borderId="23" xfId="0" applyNumberFormat="1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horizontal="center" vertical="center"/>
    </xf>
    <xf numFmtId="172" fontId="17" fillId="0" borderId="24" xfId="0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2" fontId="18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0" fillId="4" borderId="29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/>
    </xf>
    <xf numFmtId="0" fontId="10" fillId="4" borderId="28" xfId="0" applyFont="1" applyFill="1" applyBorder="1" applyAlignment="1">
      <alignment horizontal="center" vertical="center"/>
    </xf>
    <xf numFmtId="0" fontId="10" fillId="4" borderId="27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10" fillId="4" borderId="31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0" fillId="4" borderId="18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10" fillId="4" borderId="36" xfId="0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0" fontId="10" fillId="4" borderId="38" xfId="0" applyFont="1" applyFill="1" applyBorder="1" applyAlignment="1">
      <alignment horizontal="center" vertical="center"/>
    </xf>
    <xf numFmtId="0" fontId="10" fillId="4" borderId="39" xfId="0" applyFont="1" applyFill="1" applyBorder="1" applyAlignment="1">
      <alignment horizontal="center" vertical="center"/>
    </xf>
    <xf numFmtId="0" fontId="10" fillId="4" borderId="40" xfId="0" applyFont="1" applyFill="1" applyBorder="1" applyAlignment="1">
      <alignment horizontal="center" vertical="center"/>
    </xf>
  </cellXfs>
  <cellStyles count="3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70" xfId="131"/>
    <cellStyle name="Обычный 171" xfId="132"/>
    <cellStyle name="Обычный 172" xfId="133"/>
    <cellStyle name="Обычный 173" xfId="134"/>
    <cellStyle name="Обычный 174" xfId="135"/>
    <cellStyle name="Обычный 175" xfId="136"/>
    <cellStyle name="Обычный 176" xfId="137"/>
    <cellStyle name="Обычный 177" xfId="138"/>
    <cellStyle name="Обычный 178" xfId="139"/>
    <cellStyle name="Обычный 179" xfId="140"/>
    <cellStyle name="Обычный 18" xfId="141"/>
    <cellStyle name="Обычный 180" xfId="142"/>
    <cellStyle name="Обычный 180 2" xfId="143"/>
    <cellStyle name="Обычный 180 3" xfId="144"/>
    <cellStyle name="Обычный 180_аналіз  ГРУДЕНЬ 2019" xfId="145"/>
    <cellStyle name="Обычный 181" xfId="146"/>
    <cellStyle name="Обычный 181 2" xfId="147"/>
    <cellStyle name="Обычный 181 3" xfId="148"/>
    <cellStyle name="Обычный 181_аналіз  ГРУДЕНЬ 2019" xfId="149"/>
    <cellStyle name="Обычный 182" xfId="150"/>
    <cellStyle name="Обычный 182 2" xfId="151"/>
    <cellStyle name="Обычный 182 3" xfId="152"/>
    <cellStyle name="Обычный 182_аналіз  ГРУДЕНЬ 2019" xfId="153"/>
    <cellStyle name="Обычный 183" xfId="154"/>
    <cellStyle name="Обычный 183 2" xfId="155"/>
    <cellStyle name="Обычный 183 3" xfId="156"/>
    <cellStyle name="Обычный 183_аналіз  ГРУДЕНЬ 2019" xfId="157"/>
    <cellStyle name="Обычный 184" xfId="158"/>
    <cellStyle name="Обычный 184 2" xfId="159"/>
    <cellStyle name="Обычный 184 3" xfId="160"/>
    <cellStyle name="Обычный 184_аналіз  ГРУДЕНЬ 2019" xfId="161"/>
    <cellStyle name="Обычный 185" xfId="162"/>
    <cellStyle name="Обычный 185 2" xfId="163"/>
    <cellStyle name="Обычный 185 3" xfId="164"/>
    <cellStyle name="Обычный 185_аналіз  ГРУДЕНЬ 2019" xfId="165"/>
    <cellStyle name="Обычный 186" xfId="166"/>
    <cellStyle name="Обычный 186 2" xfId="167"/>
    <cellStyle name="Обычный 186 3" xfId="168"/>
    <cellStyle name="Обычный 186_аналіз  ГРУДЕНЬ 2019" xfId="169"/>
    <cellStyle name="Обычный 187" xfId="170"/>
    <cellStyle name="Обычный 188" xfId="171"/>
    <cellStyle name="Обычный 189" xfId="172"/>
    <cellStyle name="Обычный 19" xfId="173"/>
    <cellStyle name="Обычный 190" xfId="174"/>
    <cellStyle name="Обычный 191" xfId="175"/>
    <cellStyle name="Обычный 192" xfId="176"/>
    <cellStyle name="Обычный 193" xfId="177"/>
    <cellStyle name="Обычный 194" xfId="178"/>
    <cellStyle name="Обычный 195" xfId="179"/>
    <cellStyle name="Обычный 196" xfId="180"/>
    <cellStyle name="Обычный 197" xfId="181"/>
    <cellStyle name="Обычный 198" xfId="182"/>
    <cellStyle name="Обычный 199" xfId="183"/>
    <cellStyle name="Обычный 2" xfId="184"/>
    <cellStyle name="Обычный 20" xfId="185"/>
    <cellStyle name="Обычный 200" xfId="186"/>
    <cellStyle name="Обычный 201" xfId="187"/>
    <cellStyle name="Обычный 202" xfId="188"/>
    <cellStyle name="Обычный 203" xfId="189"/>
    <cellStyle name="Обычный 204" xfId="190"/>
    <cellStyle name="Обычный 205" xfId="191"/>
    <cellStyle name="Обычный 206" xfId="192"/>
    <cellStyle name="Обычный 207" xfId="193"/>
    <cellStyle name="Обычный 208" xfId="194"/>
    <cellStyle name="Обычный 209" xfId="195"/>
    <cellStyle name="Обычный 21" xfId="196"/>
    <cellStyle name="Обычный 210" xfId="197"/>
    <cellStyle name="Обычный 211" xfId="198"/>
    <cellStyle name="Обычный 212" xfId="199"/>
    <cellStyle name="Обычный 213" xfId="200"/>
    <cellStyle name="Обычный 214" xfId="201"/>
    <cellStyle name="Обычный 215" xfId="202"/>
    <cellStyle name="Обычный 216" xfId="203"/>
    <cellStyle name="Обычный 217" xfId="204"/>
    <cellStyle name="Обычный 218" xfId="205"/>
    <cellStyle name="Обычный 219" xfId="206"/>
    <cellStyle name="Обычный 22" xfId="207"/>
    <cellStyle name="Обычный 220" xfId="208"/>
    <cellStyle name="Обычный 221" xfId="209"/>
    <cellStyle name="Обычный 222" xfId="210"/>
    <cellStyle name="Обычный 223" xfId="211"/>
    <cellStyle name="Обычный 224" xfId="212"/>
    <cellStyle name="Обычный 225" xfId="213"/>
    <cellStyle name="Обычный 226" xfId="214"/>
    <cellStyle name="Обычный 227" xfId="215"/>
    <cellStyle name="Обычный 228" xfId="216"/>
    <cellStyle name="Обычный 229" xfId="217"/>
    <cellStyle name="Обычный 23" xfId="218"/>
    <cellStyle name="Обычный 230" xfId="219"/>
    <cellStyle name="Обычный 231" xfId="220"/>
    <cellStyle name="Обычный 232" xfId="221"/>
    <cellStyle name="Обычный 233" xfId="222"/>
    <cellStyle name="Обычный 234" xfId="223"/>
    <cellStyle name="Обычный 235" xfId="224"/>
    <cellStyle name="Обычный 236" xfId="225"/>
    <cellStyle name="Обычный 237" xfId="226"/>
    <cellStyle name="Обычный 238" xfId="227"/>
    <cellStyle name="Обычный 239" xfId="228"/>
    <cellStyle name="Обычный 24" xfId="229"/>
    <cellStyle name="Обычный 240" xfId="230"/>
    <cellStyle name="Обычный 241" xfId="231"/>
    <cellStyle name="Обычный 242" xfId="232"/>
    <cellStyle name="Обычный 243" xfId="233"/>
    <cellStyle name="Обычный 244" xfId="234"/>
    <cellStyle name="Обычный 245" xfId="235"/>
    <cellStyle name="Обычный 246" xfId="236"/>
    <cellStyle name="Обычный 247" xfId="237"/>
    <cellStyle name="Обычный 248" xfId="238"/>
    <cellStyle name="Обычный 249" xfId="239"/>
    <cellStyle name="Обычный 25" xfId="240"/>
    <cellStyle name="Обычный 250" xfId="241"/>
    <cellStyle name="Обычный 251" xfId="242"/>
    <cellStyle name="Обычный 252" xfId="243"/>
    <cellStyle name="Обычный 253" xfId="244"/>
    <cellStyle name="Обычный 254" xfId="245"/>
    <cellStyle name="Обычный 255" xfId="246"/>
    <cellStyle name="Обычный 26" xfId="247"/>
    <cellStyle name="Обычный 27" xfId="248"/>
    <cellStyle name="Обычный 28" xfId="249"/>
    <cellStyle name="Обычный 29" xfId="250"/>
    <cellStyle name="Обычный 3" xfId="251"/>
    <cellStyle name="Обычный 30" xfId="252"/>
    <cellStyle name="Обычный 31" xfId="253"/>
    <cellStyle name="Обычный 32" xfId="254"/>
    <cellStyle name="Обычный 33" xfId="255"/>
    <cellStyle name="Обычный 34" xfId="256"/>
    <cellStyle name="Обычный 35" xfId="257"/>
    <cellStyle name="Обычный 36" xfId="258"/>
    <cellStyle name="Обычный 37" xfId="259"/>
    <cellStyle name="Обычный 38" xfId="260"/>
    <cellStyle name="Обычный 39" xfId="261"/>
    <cellStyle name="Обычный 4" xfId="262"/>
    <cellStyle name="Обычный 40" xfId="263"/>
    <cellStyle name="Обычный 41" xfId="264"/>
    <cellStyle name="Обычный 42" xfId="265"/>
    <cellStyle name="Обычный 43" xfId="266"/>
    <cellStyle name="Обычный 44" xfId="267"/>
    <cellStyle name="Обычный 45" xfId="268"/>
    <cellStyle name="Обычный 46" xfId="269"/>
    <cellStyle name="Обычный 47" xfId="270"/>
    <cellStyle name="Обычный 48" xfId="271"/>
    <cellStyle name="Обычный 49" xfId="272"/>
    <cellStyle name="Обычный 5" xfId="273"/>
    <cellStyle name="Обычный 50" xfId="274"/>
    <cellStyle name="Обычный 51" xfId="275"/>
    <cellStyle name="Обычный 52" xfId="276"/>
    <cellStyle name="Обычный 53" xfId="277"/>
    <cellStyle name="Обычный 54" xfId="278"/>
    <cellStyle name="Обычный 55" xfId="279"/>
    <cellStyle name="Обычный 56" xfId="280"/>
    <cellStyle name="Обычный 57" xfId="281"/>
    <cellStyle name="Обычный 58" xfId="282"/>
    <cellStyle name="Обычный 59" xfId="283"/>
    <cellStyle name="Обычный 6" xfId="284"/>
    <cellStyle name="Обычный 60" xfId="285"/>
    <cellStyle name="Обычный 61" xfId="286"/>
    <cellStyle name="Обычный 62" xfId="287"/>
    <cellStyle name="Обычный 63" xfId="288"/>
    <cellStyle name="Обычный 64" xfId="289"/>
    <cellStyle name="Обычный 65" xfId="290"/>
    <cellStyle name="Обычный 66" xfId="291"/>
    <cellStyle name="Обычный 67" xfId="292"/>
    <cellStyle name="Обычный 68" xfId="293"/>
    <cellStyle name="Обычный 69" xfId="294"/>
    <cellStyle name="Обычный 7" xfId="295"/>
    <cellStyle name="Обычный 70" xfId="296"/>
    <cellStyle name="Обычный 71" xfId="297"/>
    <cellStyle name="Обычный 72" xfId="298"/>
    <cellStyle name="Обычный 73" xfId="299"/>
    <cellStyle name="Обычный 74" xfId="300"/>
    <cellStyle name="Обычный 75" xfId="301"/>
    <cellStyle name="Обычный 76" xfId="302"/>
    <cellStyle name="Обычный 77" xfId="303"/>
    <cellStyle name="Обычный 78" xfId="304"/>
    <cellStyle name="Обычный 79" xfId="305"/>
    <cellStyle name="Обычный 79 2" xfId="306"/>
    <cellStyle name="Обычный 79 3" xfId="307"/>
    <cellStyle name="Обычный 79_аналіз  ГРУДЕНЬ 2019" xfId="308"/>
    <cellStyle name="Обычный 8" xfId="309"/>
    <cellStyle name="Обычный 80" xfId="310"/>
    <cellStyle name="Обычный 80 2" xfId="311"/>
    <cellStyle name="Обычный 80 3" xfId="312"/>
    <cellStyle name="Обычный 80_аналіз  ГРУДЕНЬ 2019" xfId="313"/>
    <cellStyle name="Обычный 81" xfId="314"/>
    <cellStyle name="Обычный 81 2" xfId="315"/>
    <cellStyle name="Обычный 81 3" xfId="316"/>
    <cellStyle name="Обычный 81_аналіз  ГРУДЕНЬ 2019" xfId="317"/>
    <cellStyle name="Обычный 82" xfId="318"/>
    <cellStyle name="Обычный 82 2" xfId="319"/>
    <cellStyle name="Обычный 82 3" xfId="320"/>
    <cellStyle name="Обычный 82_аналіз  ГРУДЕНЬ 2019" xfId="321"/>
    <cellStyle name="Обычный 83" xfId="322"/>
    <cellStyle name="Обычный 83 2" xfId="323"/>
    <cellStyle name="Обычный 83 3" xfId="324"/>
    <cellStyle name="Обычный 83_аналіз  ГРУДЕНЬ 2019" xfId="325"/>
    <cellStyle name="Обычный 84" xfId="326"/>
    <cellStyle name="Обычный 84 2" xfId="327"/>
    <cellStyle name="Обычный 84 3" xfId="328"/>
    <cellStyle name="Обычный 84_аналіз  ГРУДЕНЬ 2019" xfId="329"/>
    <cellStyle name="Обычный 85" xfId="330"/>
    <cellStyle name="Обычный 86" xfId="331"/>
    <cellStyle name="Обычный 87" xfId="332"/>
    <cellStyle name="Обычный 88" xfId="333"/>
    <cellStyle name="Обычный 89" xfId="334"/>
    <cellStyle name="Обычный 9" xfId="335"/>
    <cellStyle name="Обычный 90" xfId="336"/>
    <cellStyle name="Обычный 91" xfId="337"/>
    <cellStyle name="Обычный 92" xfId="338"/>
    <cellStyle name="Обычный 93" xfId="339"/>
    <cellStyle name="Обычный 94" xfId="340"/>
    <cellStyle name="Обычный 95" xfId="341"/>
    <cellStyle name="Обычный 96" xfId="342"/>
    <cellStyle name="Обычный 97" xfId="343"/>
    <cellStyle name="Обычный 98" xfId="344"/>
    <cellStyle name="Обычный 99" xfId="345"/>
    <cellStyle name="Обычный_ВИДАТКИ  29 10   2018" xfId="346"/>
    <cellStyle name="Обычный_ВИДАТКИ20 07  2018" xfId="347"/>
    <cellStyle name="Followed Hyperlink" xfId="348"/>
    <cellStyle name="Плохой" xfId="349"/>
    <cellStyle name="Пояснение" xfId="350"/>
    <cellStyle name="Примечание" xfId="351"/>
    <cellStyle name="Percent" xfId="352"/>
    <cellStyle name="Связанная ячейка" xfId="353"/>
    <cellStyle name="Текст предупреждения" xfId="354"/>
    <cellStyle name="Comma" xfId="355"/>
    <cellStyle name="Comma [0]" xfId="356"/>
    <cellStyle name="Хороший" xfId="3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M28"/>
  <sheetViews>
    <sheetView tabSelected="1" zoomScale="80" zoomScaleNormal="80" zoomScalePageLayoutView="0" workbookViewId="0" topLeftCell="A1">
      <pane xSplit="2" ySplit="9" topLeftCell="C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" sqref="B2"/>
    </sheetView>
  </sheetViews>
  <sheetFormatPr defaultColWidth="9.140625" defaultRowHeight="12.75"/>
  <cols>
    <col min="1" max="1" width="0.85546875" style="1" customWidth="1"/>
    <col min="2" max="2" width="23.421875" style="3" customWidth="1"/>
    <col min="3" max="3" width="16.7109375" style="3" customWidth="1"/>
    <col min="4" max="4" width="18.140625" style="3" customWidth="1"/>
    <col min="5" max="5" width="12.8515625" style="3" customWidth="1"/>
    <col min="6" max="6" width="15.7109375" style="3" customWidth="1"/>
    <col min="7" max="7" width="15.8515625" style="3" customWidth="1"/>
    <col min="8" max="8" width="8.7109375" style="3" customWidth="1"/>
    <col min="9" max="9" width="14.7109375" style="3" customWidth="1"/>
    <col min="10" max="10" width="16.140625" style="3" customWidth="1"/>
    <col min="11" max="11" width="8.8515625" style="3" customWidth="1"/>
    <col min="12" max="12" width="13.57421875" style="3" customWidth="1"/>
    <col min="13" max="13" width="10.7109375" style="3" customWidth="1"/>
    <col min="14" max="14" width="6.8515625" style="3" customWidth="1"/>
    <col min="15" max="15" width="13.57421875" style="3" customWidth="1"/>
    <col min="16" max="16" width="14.421875" style="3" customWidth="1"/>
    <col min="17" max="17" width="6.7109375" style="3" customWidth="1"/>
    <col min="18" max="18" width="12.140625" style="3" customWidth="1"/>
    <col min="19" max="19" width="11.7109375" style="3" customWidth="1"/>
    <col min="20" max="20" width="7.140625" style="3" customWidth="1"/>
    <col min="21" max="21" width="13.28125" style="3" customWidth="1"/>
    <col min="22" max="22" width="12.7109375" style="3" customWidth="1"/>
    <col min="23" max="23" width="7.7109375" style="3" customWidth="1"/>
    <col min="24" max="24" width="13.7109375" style="3" customWidth="1"/>
    <col min="25" max="25" width="15.140625" style="3" customWidth="1"/>
    <col min="26" max="26" width="6.57421875" style="3" customWidth="1"/>
    <col min="27" max="29" width="9.140625" style="3" customWidth="1"/>
    <col min="30" max="30" width="11.8515625" style="3" customWidth="1"/>
    <col min="31" max="16384" width="9.140625" style="3" customWidth="1"/>
  </cols>
  <sheetData>
    <row r="1" spans="2:4" ht="12.75">
      <c r="B1" s="2"/>
      <c r="C1" s="2"/>
      <c r="D1" s="2"/>
    </row>
    <row r="2" spans="2:4" ht="12.75">
      <c r="B2" s="4">
        <v>43878</v>
      </c>
      <c r="C2" s="4"/>
      <c r="D2" s="4"/>
    </row>
    <row r="5" spans="2:26" ht="20.25">
      <c r="B5" s="69" t="s">
        <v>0</v>
      </c>
      <c r="C5" s="69"/>
      <c r="D5" s="69"/>
      <c r="E5" s="69"/>
      <c r="F5" s="69"/>
      <c r="G5" s="69"/>
      <c r="H5" s="69"/>
      <c r="I5" s="69"/>
      <c r="J5" s="69"/>
      <c r="K5" s="69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ht="13.5" thickBot="1"/>
    <row r="7" spans="1:26" ht="13.5" customHeight="1" thickBot="1">
      <c r="A7" s="5"/>
      <c r="B7" s="6"/>
      <c r="C7" s="84" t="s">
        <v>1</v>
      </c>
      <c r="D7" s="85"/>
      <c r="E7" s="86"/>
      <c r="F7" s="78" t="s">
        <v>2</v>
      </c>
      <c r="G7" s="79"/>
      <c r="H7" s="80"/>
      <c r="I7" s="75" t="s">
        <v>3</v>
      </c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7"/>
    </row>
    <row r="8" spans="1:26" ht="27.75" customHeight="1" thickBot="1">
      <c r="A8" s="7"/>
      <c r="B8" s="89" t="s">
        <v>4</v>
      </c>
      <c r="C8" s="87"/>
      <c r="D8" s="87"/>
      <c r="E8" s="88"/>
      <c r="F8" s="81"/>
      <c r="G8" s="82"/>
      <c r="H8" s="83"/>
      <c r="I8" s="75" t="s">
        <v>5</v>
      </c>
      <c r="J8" s="76"/>
      <c r="K8" s="77"/>
      <c r="L8" s="75" t="s">
        <v>6</v>
      </c>
      <c r="M8" s="76"/>
      <c r="N8" s="77"/>
      <c r="O8" s="71" t="s">
        <v>7</v>
      </c>
      <c r="P8" s="72"/>
      <c r="Q8" s="72"/>
      <c r="R8" s="72" t="s">
        <v>8</v>
      </c>
      <c r="S8" s="72"/>
      <c r="T8" s="72"/>
      <c r="U8" s="74" t="s">
        <v>9</v>
      </c>
      <c r="V8" s="72"/>
      <c r="W8" s="72"/>
      <c r="X8" s="72" t="s">
        <v>10</v>
      </c>
      <c r="Y8" s="72"/>
      <c r="Z8" s="73"/>
    </row>
    <row r="9" spans="1:26" ht="87.75" customHeight="1">
      <c r="A9" s="7"/>
      <c r="B9" s="90"/>
      <c r="C9" s="8" t="s">
        <v>11</v>
      </c>
      <c r="D9" s="9" t="s">
        <v>12</v>
      </c>
      <c r="E9" s="9" t="s">
        <v>13</v>
      </c>
      <c r="F9" s="8" t="s">
        <v>11</v>
      </c>
      <c r="G9" s="9" t="s">
        <v>14</v>
      </c>
      <c r="H9" s="10" t="s">
        <v>13</v>
      </c>
      <c r="I9" s="8" t="s">
        <v>11</v>
      </c>
      <c r="J9" s="9" t="s">
        <v>14</v>
      </c>
      <c r="K9" s="11" t="s">
        <v>13</v>
      </c>
      <c r="L9" s="8" t="s">
        <v>11</v>
      </c>
      <c r="M9" s="9" t="s">
        <v>14</v>
      </c>
      <c r="N9" s="11" t="s">
        <v>13</v>
      </c>
      <c r="O9" s="8" t="s">
        <v>11</v>
      </c>
      <c r="P9" s="9" t="s">
        <v>14</v>
      </c>
      <c r="Q9" s="11" t="s">
        <v>13</v>
      </c>
      <c r="R9" s="8" t="s">
        <v>11</v>
      </c>
      <c r="S9" s="9" t="s">
        <v>14</v>
      </c>
      <c r="T9" s="11" t="s">
        <v>13</v>
      </c>
      <c r="U9" s="8" t="s">
        <v>11</v>
      </c>
      <c r="V9" s="9" t="s">
        <v>14</v>
      </c>
      <c r="W9" s="11" t="s">
        <v>13</v>
      </c>
      <c r="X9" s="8" t="s">
        <v>11</v>
      </c>
      <c r="Y9" s="9" t="s">
        <v>14</v>
      </c>
      <c r="Z9" s="12" t="s">
        <v>13</v>
      </c>
    </row>
    <row r="10" spans="1:26" ht="42.75" customHeight="1" thickBot="1">
      <c r="A10" s="13"/>
      <c r="B10" s="14" t="s">
        <v>15</v>
      </c>
      <c r="C10" s="15">
        <v>10577039</v>
      </c>
      <c r="D10" s="15">
        <v>10059798.16</v>
      </c>
      <c r="E10" s="16">
        <f aca="true" t="shared" si="0" ref="E10:E27">D10/C10*100</f>
        <v>95.10977656412159</v>
      </c>
      <c r="F10" s="17">
        <v>10577039</v>
      </c>
      <c r="G10" s="17">
        <v>4848954.01</v>
      </c>
      <c r="H10" s="16">
        <f aca="true" t="shared" si="1" ref="H10:H27">G10/F10*100</f>
        <v>45.84415364262153</v>
      </c>
      <c r="I10" s="17">
        <v>2065004</v>
      </c>
      <c r="J10" s="17">
        <v>565884.35</v>
      </c>
      <c r="K10" s="16">
        <f aca="true" t="shared" si="2" ref="K10:K27">J10/I10*100</f>
        <v>27.403547402329487</v>
      </c>
      <c r="L10" s="17"/>
      <c r="M10" s="17"/>
      <c r="N10" s="17"/>
      <c r="O10" s="18">
        <v>4621311</v>
      </c>
      <c r="P10" s="18">
        <v>2624702.99</v>
      </c>
      <c r="Q10" s="16">
        <f>P10/O10*100</f>
        <v>56.79563634648264</v>
      </c>
      <c r="R10" s="19"/>
      <c r="S10" s="19"/>
      <c r="T10" s="17"/>
      <c r="U10" s="18">
        <v>3523876</v>
      </c>
      <c r="V10" s="18">
        <v>1469734.97</v>
      </c>
      <c r="W10" s="16">
        <f aca="true" t="shared" si="3" ref="W10:W17">V10/U10*100</f>
        <v>41.70790828054108</v>
      </c>
      <c r="X10" s="18"/>
      <c r="Y10" s="18"/>
      <c r="Z10" s="20"/>
    </row>
    <row r="11" spans="1:26" ht="38.25" customHeight="1">
      <c r="A11" s="7"/>
      <c r="B11" s="21" t="s">
        <v>16</v>
      </c>
      <c r="C11" s="22">
        <v>1978798</v>
      </c>
      <c r="D11" s="22">
        <v>2074470.05</v>
      </c>
      <c r="E11" s="23">
        <f t="shared" si="0"/>
        <v>104.83485681711828</v>
      </c>
      <c r="F11" s="24">
        <v>2159516</v>
      </c>
      <c r="G11" s="24">
        <v>870656.94</v>
      </c>
      <c r="H11" s="23">
        <f t="shared" si="1"/>
        <v>40.31722571168724</v>
      </c>
      <c r="I11" s="24">
        <v>532354</v>
      </c>
      <c r="J11" s="24">
        <v>255659.24</v>
      </c>
      <c r="K11" s="23">
        <f t="shared" si="2"/>
        <v>48.02429210638034</v>
      </c>
      <c r="L11" s="25"/>
      <c r="M11" s="24"/>
      <c r="N11" s="24"/>
      <c r="O11" s="25">
        <v>822230</v>
      </c>
      <c r="P11" s="25">
        <v>414982.24</v>
      </c>
      <c r="Q11" s="23">
        <f>P11/O11*100</f>
        <v>50.470335550879916</v>
      </c>
      <c r="R11" s="24"/>
      <c r="S11" s="24"/>
      <c r="T11" s="24"/>
      <c r="U11" s="25">
        <v>332882</v>
      </c>
      <c r="V11" s="25">
        <v>51892.19</v>
      </c>
      <c r="W11" s="23">
        <f t="shared" si="3"/>
        <v>15.588764186708804</v>
      </c>
      <c r="X11" s="25">
        <v>311032</v>
      </c>
      <c r="Y11" s="25">
        <v>148123.27</v>
      </c>
      <c r="Z11" s="26">
        <f aca="true" t="shared" si="4" ref="Z11:Z17">Y11/X11*100</f>
        <v>47.62316096093006</v>
      </c>
    </row>
    <row r="12" spans="1:26" ht="25.5">
      <c r="A12" s="7"/>
      <c r="B12" s="21" t="s">
        <v>17</v>
      </c>
      <c r="C12" s="22">
        <v>1935352</v>
      </c>
      <c r="D12" s="22">
        <v>2236243.16</v>
      </c>
      <c r="E12" s="23">
        <f t="shared" si="0"/>
        <v>115.54710254258657</v>
      </c>
      <c r="F12" s="24">
        <v>1947212</v>
      </c>
      <c r="G12" s="24">
        <v>1001481.79</v>
      </c>
      <c r="H12" s="23">
        <f t="shared" si="1"/>
        <v>51.43157447673905</v>
      </c>
      <c r="I12" s="24">
        <v>808522</v>
      </c>
      <c r="J12" s="24">
        <v>499780.72</v>
      </c>
      <c r="K12" s="23">
        <f t="shared" si="2"/>
        <v>61.81411513848726</v>
      </c>
      <c r="L12" s="27"/>
      <c r="M12" s="27"/>
      <c r="N12" s="24"/>
      <c r="O12" s="25">
        <v>650110</v>
      </c>
      <c r="P12" s="25">
        <v>366398.43</v>
      </c>
      <c r="Q12" s="23">
        <f>P12/O12*100</f>
        <v>56.35945147744228</v>
      </c>
      <c r="R12" s="27"/>
      <c r="S12" s="27"/>
      <c r="T12" s="24"/>
      <c r="U12" s="25">
        <v>205000</v>
      </c>
      <c r="V12" s="25">
        <v>2716.17</v>
      </c>
      <c r="W12" s="23">
        <f t="shared" si="3"/>
        <v>1.3249609756097562</v>
      </c>
      <c r="X12" s="25">
        <v>240992</v>
      </c>
      <c r="Y12" s="25">
        <v>117586.47</v>
      </c>
      <c r="Z12" s="26">
        <f t="shared" si="4"/>
        <v>48.79268606426769</v>
      </c>
    </row>
    <row r="13" spans="1:26" ht="25.5">
      <c r="A13" s="7"/>
      <c r="B13" s="21" t="s">
        <v>18</v>
      </c>
      <c r="C13" s="22">
        <v>3596293</v>
      </c>
      <c r="D13" s="22">
        <v>2779365.76</v>
      </c>
      <c r="E13" s="23">
        <f t="shared" si="0"/>
        <v>77.28418568787359</v>
      </c>
      <c r="F13" s="24">
        <v>3696293</v>
      </c>
      <c r="G13" s="24">
        <v>1382408.9</v>
      </c>
      <c r="H13" s="23">
        <f t="shared" si="1"/>
        <v>37.39987333255237</v>
      </c>
      <c r="I13" s="24">
        <v>992113</v>
      </c>
      <c r="J13" s="24">
        <v>466506.47</v>
      </c>
      <c r="K13" s="23">
        <f t="shared" si="2"/>
        <v>47.0215056147838</v>
      </c>
      <c r="L13" s="27">
        <v>228199</v>
      </c>
      <c r="M13" s="27">
        <v>98973.14</v>
      </c>
      <c r="N13" s="23">
        <f>M13/L13*100</f>
        <v>43.37141705266018</v>
      </c>
      <c r="O13" s="25">
        <v>1248288</v>
      </c>
      <c r="P13" s="25">
        <v>634271.51</v>
      </c>
      <c r="Q13" s="23">
        <f>P13/O13*100</f>
        <v>50.81131197287806</v>
      </c>
      <c r="R13" s="27"/>
      <c r="S13" s="27"/>
      <c r="T13" s="24"/>
      <c r="U13" s="25">
        <v>684909</v>
      </c>
      <c r="V13" s="25">
        <v>71256.83</v>
      </c>
      <c r="W13" s="23">
        <f t="shared" si="3"/>
        <v>10.403839050151188</v>
      </c>
      <c r="X13" s="25">
        <v>404784</v>
      </c>
      <c r="Y13" s="25">
        <v>111400.95</v>
      </c>
      <c r="Z13" s="26">
        <f t="shared" si="4"/>
        <v>27.52108531957785</v>
      </c>
    </row>
    <row r="14" spans="1:26" ht="25.5">
      <c r="A14" s="7"/>
      <c r="B14" s="21" t="s">
        <v>19</v>
      </c>
      <c r="C14" s="22">
        <v>926859</v>
      </c>
      <c r="D14" s="22">
        <v>857914.6</v>
      </c>
      <c r="E14" s="23">
        <f t="shared" si="0"/>
        <v>92.5615007244899</v>
      </c>
      <c r="F14" s="24">
        <v>926859</v>
      </c>
      <c r="G14" s="24">
        <v>458118.92</v>
      </c>
      <c r="H14" s="23">
        <f t="shared" si="1"/>
        <v>49.4270347485432</v>
      </c>
      <c r="I14" s="24">
        <v>252085</v>
      </c>
      <c r="J14" s="24">
        <v>149348.75</v>
      </c>
      <c r="K14" s="23">
        <f t="shared" si="2"/>
        <v>59.24539341888648</v>
      </c>
      <c r="L14" s="24"/>
      <c r="M14" s="24"/>
      <c r="N14" s="24"/>
      <c r="O14" s="25">
        <v>543744</v>
      </c>
      <c r="P14" s="25">
        <v>254581.3</v>
      </c>
      <c r="Q14" s="23">
        <f>P14/O14*100</f>
        <v>46.82006606049905</v>
      </c>
      <c r="R14" s="27"/>
      <c r="S14" s="27"/>
      <c r="T14" s="24"/>
      <c r="U14" s="25">
        <v>44200</v>
      </c>
      <c r="V14" s="25">
        <v>18568</v>
      </c>
      <c r="W14" s="23">
        <f t="shared" si="3"/>
        <v>42.009049773755656</v>
      </c>
      <c r="X14" s="25">
        <v>85830</v>
      </c>
      <c r="Y14" s="25">
        <v>35620.87</v>
      </c>
      <c r="Z14" s="26">
        <f t="shared" si="4"/>
        <v>41.50165443318187</v>
      </c>
    </row>
    <row r="15" spans="1:26" ht="25.5">
      <c r="A15" s="7"/>
      <c r="B15" s="21" t="s">
        <v>20</v>
      </c>
      <c r="C15" s="22">
        <v>1041640</v>
      </c>
      <c r="D15" s="22">
        <v>1345956.14</v>
      </c>
      <c r="E15" s="23">
        <f t="shared" si="0"/>
        <v>129.21509734649206</v>
      </c>
      <c r="F15" s="24">
        <v>1041640</v>
      </c>
      <c r="G15" s="24">
        <v>426835.32</v>
      </c>
      <c r="H15" s="23">
        <f t="shared" si="1"/>
        <v>40.97723973733728</v>
      </c>
      <c r="I15" s="24">
        <v>453879</v>
      </c>
      <c r="J15" s="24">
        <v>272544.2</v>
      </c>
      <c r="K15" s="23">
        <f t="shared" si="2"/>
        <v>60.04776603455988</v>
      </c>
      <c r="L15" s="24"/>
      <c r="M15" s="24"/>
      <c r="N15" s="24"/>
      <c r="O15" s="25"/>
      <c r="P15" s="25"/>
      <c r="Q15" s="23"/>
      <c r="R15" s="27"/>
      <c r="S15" s="27"/>
      <c r="T15" s="24"/>
      <c r="U15" s="25">
        <v>394243</v>
      </c>
      <c r="V15" s="25">
        <v>35097.26</v>
      </c>
      <c r="W15" s="23">
        <f t="shared" si="3"/>
        <v>8.902443416877409</v>
      </c>
      <c r="X15" s="25">
        <v>72218</v>
      </c>
      <c r="Y15" s="25">
        <v>41588.56</v>
      </c>
      <c r="Z15" s="26">
        <f t="shared" si="4"/>
        <v>57.58752665540447</v>
      </c>
    </row>
    <row r="16" spans="1:26" ht="26.25" thickBot="1">
      <c r="A16" s="13"/>
      <c r="B16" s="28" t="s">
        <v>21</v>
      </c>
      <c r="C16" s="29">
        <v>6852873</v>
      </c>
      <c r="D16" s="29">
        <v>6222628.34</v>
      </c>
      <c r="E16" s="30">
        <f t="shared" si="0"/>
        <v>90.80320531257475</v>
      </c>
      <c r="F16" s="31">
        <v>6234174</v>
      </c>
      <c r="G16" s="31">
        <v>2512548.19</v>
      </c>
      <c r="H16" s="30">
        <f t="shared" si="1"/>
        <v>40.3028242394261</v>
      </c>
      <c r="I16" s="31">
        <v>1755002</v>
      </c>
      <c r="J16" s="31">
        <v>707287.56</v>
      </c>
      <c r="K16" s="30">
        <f t="shared" si="2"/>
        <v>40.30123954274696</v>
      </c>
      <c r="L16" s="31"/>
      <c r="M16" s="31"/>
      <c r="N16" s="31"/>
      <c r="O16" s="32">
        <v>2185707</v>
      </c>
      <c r="P16" s="32">
        <v>1071727.82</v>
      </c>
      <c r="Q16" s="30">
        <f>P16/O16*100</f>
        <v>49.03346239912303</v>
      </c>
      <c r="R16" s="33"/>
      <c r="S16" s="33"/>
      <c r="T16" s="31"/>
      <c r="U16" s="32">
        <v>1078000</v>
      </c>
      <c r="V16" s="32">
        <v>276829.35</v>
      </c>
      <c r="W16" s="30">
        <f t="shared" si="3"/>
        <v>25.67990259740259</v>
      </c>
      <c r="X16" s="32">
        <v>736565</v>
      </c>
      <c r="Y16" s="32">
        <v>253303.46</v>
      </c>
      <c r="Z16" s="34">
        <f t="shared" si="4"/>
        <v>34.389831175795756</v>
      </c>
    </row>
    <row r="17" spans="1:26" ht="26.25" thickBot="1">
      <c r="A17" s="35"/>
      <c r="B17" s="36" t="s">
        <v>22</v>
      </c>
      <c r="C17" s="37">
        <f>SUM(C11:C16)</f>
        <v>16331815</v>
      </c>
      <c r="D17" s="37">
        <f>SUM(D11:D16)</f>
        <v>15516578.049999999</v>
      </c>
      <c r="E17" s="38">
        <f t="shared" si="0"/>
        <v>95.00828934199903</v>
      </c>
      <c r="F17" s="39">
        <f>SUM(F11:F16)</f>
        <v>16005694</v>
      </c>
      <c r="G17" s="39">
        <f>SUM(G11:G16)</f>
        <v>6652050.06</v>
      </c>
      <c r="H17" s="38">
        <f t="shared" si="1"/>
        <v>41.56052252404675</v>
      </c>
      <c r="I17" s="39">
        <f>SUM(I11:I16)</f>
        <v>4793955</v>
      </c>
      <c r="J17" s="39">
        <f>SUM(J11:J16)</f>
        <v>2351126.94</v>
      </c>
      <c r="K17" s="38">
        <f t="shared" si="2"/>
        <v>49.04357550289896</v>
      </c>
      <c r="L17" s="39">
        <f>SUM(L11:L16)</f>
        <v>228199</v>
      </c>
      <c r="M17" s="39">
        <f>SUM(M11:M16)</f>
        <v>98973.14</v>
      </c>
      <c r="N17" s="38">
        <f>M17/L17*100</f>
        <v>43.37141705266018</v>
      </c>
      <c r="O17" s="39">
        <f>SUM(O11:O16)</f>
        <v>5450079</v>
      </c>
      <c r="P17" s="39">
        <f>SUM(P11:P16)</f>
        <v>2741961.3</v>
      </c>
      <c r="Q17" s="38">
        <f>P17/O17*100</f>
        <v>50.310487242478494</v>
      </c>
      <c r="R17" s="39">
        <f>SUM(R11:R16)</f>
        <v>0</v>
      </c>
      <c r="S17" s="39">
        <f>SUM(S11:S16)</f>
        <v>0</v>
      </c>
      <c r="T17" s="39">
        <f>SUM(T11:T16)</f>
        <v>0</v>
      </c>
      <c r="U17" s="39">
        <f>SUM(U11:U16)</f>
        <v>2739234</v>
      </c>
      <c r="V17" s="39">
        <f>SUM(V11:V16)</f>
        <v>456359.8</v>
      </c>
      <c r="W17" s="38">
        <f t="shared" si="3"/>
        <v>16.6601246917934</v>
      </c>
      <c r="X17" s="39">
        <f>SUM(X11:X16)</f>
        <v>1851421</v>
      </c>
      <c r="Y17" s="39">
        <f>SUM(Y11:Y16)</f>
        <v>707623.58</v>
      </c>
      <c r="Z17" s="40">
        <f t="shared" si="4"/>
        <v>38.22056571681967</v>
      </c>
    </row>
    <row r="18" spans="1:26" ht="25.5">
      <c r="A18" s="7"/>
      <c r="B18" s="41" t="s">
        <v>23</v>
      </c>
      <c r="C18" s="42">
        <v>334058</v>
      </c>
      <c r="D18" s="43">
        <v>242161.27</v>
      </c>
      <c r="E18" s="44">
        <f t="shared" si="0"/>
        <v>72.49078603116824</v>
      </c>
      <c r="F18" s="45">
        <v>334058</v>
      </c>
      <c r="G18" s="45">
        <v>212964.55</v>
      </c>
      <c r="H18" s="44">
        <f t="shared" si="1"/>
        <v>63.75077082422812</v>
      </c>
      <c r="I18" s="46">
        <v>288204</v>
      </c>
      <c r="J18" s="46">
        <v>204190.25</v>
      </c>
      <c r="K18" s="44">
        <f t="shared" si="2"/>
        <v>70.84920750579451</v>
      </c>
      <c r="L18" s="45"/>
      <c r="M18" s="45"/>
      <c r="N18" s="45"/>
      <c r="O18" s="45"/>
      <c r="P18" s="45"/>
      <c r="Q18" s="44"/>
      <c r="R18" s="47"/>
      <c r="S18" s="47"/>
      <c r="T18" s="45"/>
      <c r="U18" s="48">
        <v>45654</v>
      </c>
      <c r="V18" s="48">
        <v>8774.3</v>
      </c>
      <c r="W18" s="44"/>
      <c r="X18" s="47"/>
      <c r="Y18" s="47"/>
      <c r="Z18" s="49"/>
    </row>
    <row r="19" spans="1:26" ht="25.5">
      <c r="A19" s="7"/>
      <c r="B19" s="21" t="s">
        <v>24</v>
      </c>
      <c r="C19" s="50">
        <v>1368104</v>
      </c>
      <c r="D19" s="22">
        <v>1376871.55</v>
      </c>
      <c r="E19" s="23">
        <f t="shared" si="0"/>
        <v>100.64085405787864</v>
      </c>
      <c r="F19" s="24">
        <v>1564453</v>
      </c>
      <c r="G19" s="24">
        <v>903818.64</v>
      </c>
      <c r="H19" s="23">
        <f t="shared" si="1"/>
        <v>57.7721823538323</v>
      </c>
      <c r="I19" s="46">
        <v>504687</v>
      </c>
      <c r="J19" s="46">
        <v>325090.36</v>
      </c>
      <c r="K19" s="23">
        <f t="shared" si="2"/>
        <v>64.41425279430617</v>
      </c>
      <c r="L19" s="24"/>
      <c r="M19" s="24"/>
      <c r="N19" s="24"/>
      <c r="O19" s="25">
        <v>834605</v>
      </c>
      <c r="P19" s="25">
        <v>474179.96</v>
      </c>
      <c r="Q19" s="23">
        <f>P19/O19*100</f>
        <v>56.81489566920879</v>
      </c>
      <c r="R19" s="27"/>
      <c r="S19" s="27"/>
      <c r="T19" s="24"/>
      <c r="U19" s="48">
        <v>34500</v>
      </c>
      <c r="V19" s="48">
        <v>10195.25</v>
      </c>
      <c r="W19" s="23">
        <f aca="true" t="shared" si="5" ref="W19:W25">V19/U19*100</f>
        <v>29.55144927536232</v>
      </c>
      <c r="X19" s="25">
        <v>190661</v>
      </c>
      <c r="Y19" s="25">
        <v>94353.07</v>
      </c>
      <c r="Z19" s="26">
        <f aca="true" t="shared" si="6" ref="Z19:Z27">Y19/X19*100</f>
        <v>49.48734665191098</v>
      </c>
    </row>
    <row r="20" spans="1:26" ht="25.5">
      <c r="A20" s="7"/>
      <c r="B20" s="21" t="s">
        <v>25</v>
      </c>
      <c r="C20" s="50">
        <v>397749</v>
      </c>
      <c r="D20" s="22">
        <v>351600.8</v>
      </c>
      <c r="E20" s="23">
        <f t="shared" si="0"/>
        <v>88.39765781937855</v>
      </c>
      <c r="F20" s="24">
        <v>480111</v>
      </c>
      <c r="G20" s="24">
        <v>212652.62</v>
      </c>
      <c r="H20" s="23">
        <f t="shared" si="1"/>
        <v>44.292386552276454</v>
      </c>
      <c r="I20" s="46">
        <v>347235</v>
      </c>
      <c r="J20" s="46">
        <v>155973.97</v>
      </c>
      <c r="K20" s="23">
        <f t="shared" si="2"/>
        <v>44.91885034630725</v>
      </c>
      <c r="L20" s="24"/>
      <c r="M20" s="24"/>
      <c r="N20" s="24"/>
      <c r="O20" s="25"/>
      <c r="P20" s="25"/>
      <c r="Q20" s="23"/>
      <c r="R20" s="27"/>
      <c r="S20" s="27"/>
      <c r="T20" s="24"/>
      <c r="U20" s="48">
        <v>6300</v>
      </c>
      <c r="V20" s="48">
        <v>1987.5</v>
      </c>
      <c r="W20" s="23">
        <f t="shared" si="5"/>
        <v>31.547619047619047</v>
      </c>
      <c r="X20" s="25">
        <v>126376</v>
      </c>
      <c r="Y20" s="25">
        <v>54691.15</v>
      </c>
      <c r="Z20" s="26">
        <f t="shared" si="6"/>
        <v>43.27653193644363</v>
      </c>
    </row>
    <row r="21" spans="1:26" ht="25.5">
      <c r="A21" s="7"/>
      <c r="B21" s="21" t="s">
        <v>26</v>
      </c>
      <c r="C21" s="50">
        <v>498694</v>
      </c>
      <c r="D21" s="22">
        <v>648346.89</v>
      </c>
      <c r="E21" s="23">
        <f t="shared" si="0"/>
        <v>130.0089614071956</v>
      </c>
      <c r="F21" s="24">
        <v>498694</v>
      </c>
      <c r="G21" s="24">
        <v>259814.04</v>
      </c>
      <c r="H21" s="23">
        <f t="shared" si="1"/>
        <v>52.098890301467435</v>
      </c>
      <c r="I21" s="46">
        <v>317398</v>
      </c>
      <c r="J21" s="46">
        <v>172611.59</v>
      </c>
      <c r="K21" s="23">
        <f t="shared" si="2"/>
        <v>54.38332629695209</v>
      </c>
      <c r="L21" s="24"/>
      <c r="M21" s="24"/>
      <c r="N21" s="24"/>
      <c r="O21" s="25"/>
      <c r="P21" s="25"/>
      <c r="Q21" s="23"/>
      <c r="R21" s="27"/>
      <c r="S21" s="27"/>
      <c r="T21" s="24"/>
      <c r="U21" s="48">
        <v>99000</v>
      </c>
      <c r="V21" s="48">
        <v>38500.19</v>
      </c>
      <c r="W21" s="23">
        <f t="shared" si="5"/>
        <v>38.88908080808081</v>
      </c>
      <c r="X21" s="25">
        <v>82096</v>
      </c>
      <c r="Y21" s="25">
        <v>48702.26</v>
      </c>
      <c r="Z21" s="26">
        <f t="shared" si="6"/>
        <v>59.32354804131749</v>
      </c>
    </row>
    <row r="22" spans="1:26" ht="27.75" customHeight="1">
      <c r="A22" s="7"/>
      <c r="B22" s="21" t="s">
        <v>27</v>
      </c>
      <c r="C22" s="50">
        <v>943939</v>
      </c>
      <c r="D22" s="22">
        <v>820744.7</v>
      </c>
      <c r="E22" s="23">
        <f t="shared" si="0"/>
        <v>86.94891301238745</v>
      </c>
      <c r="F22" s="24">
        <v>1074292</v>
      </c>
      <c r="G22" s="24">
        <v>261977.49</v>
      </c>
      <c r="H22" s="23">
        <f t="shared" si="1"/>
        <v>24.38605984220305</v>
      </c>
      <c r="I22" s="46">
        <v>431220</v>
      </c>
      <c r="J22" s="46">
        <v>206834.38</v>
      </c>
      <c r="K22" s="23">
        <f t="shared" si="2"/>
        <v>47.96493205324428</v>
      </c>
      <c r="L22" s="24"/>
      <c r="M22" s="24"/>
      <c r="N22" s="24"/>
      <c r="O22" s="25"/>
      <c r="P22" s="25"/>
      <c r="Q22" s="23"/>
      <c r="R22" s="27"/>
      <c r="S22" s="27"/>
      <c r="T22" s="24"/>
      <c r="U22" s="48">
        <v>497000</v>
      </c>
      <c r="V22" s="48">
        <v>3812.3</v>
      </c>
      <c r="W22" s="23">
        <f t="shared" si="5"/>
        <v>0.7670623742454729</v>
      </c>
      <c r="X22" s="25">
        <v>130872</v>
      </c>
      <c r="Y22" s="25">
        <v>51130.81</v>
      </c>
      <c r="Z22" s="26">
        <f t="shared" si="6"/>
        <v>39.069327281618676</v>
      </c>
    </row>
    <row r="23" spans="1:30" ht="26.25" thickBot="1">
      <c r="A23" s="7"/>
      <c r="B23" s="21" t="s">
        <v>28</v>
      </c>
      <c r="C23" s="50">
        <v>469722</v>
      </c>
      <c r="D23" s="22">
        <v>308012.22</v>
      </c>
      <c r="E23" s="23">
        <f t="shared" si="0"/>
        <v>65.57330080345395</v>
      </c>
      <c r="F23" s="24">
        <v>391725</v>
      </c>
      <c r="G23" s="24">
        <v>236249.39</v>
      </c>
      <c r="H23" s="23">
        <f t="shared" si="1"/>
        <v>60.31001084944796</v>
      </c>
      <c r="I23" s="46">
        <v>247799</v>
      </c>
      <c r="J23" s="46">
        <v>163322.35</v>
      </c>
      <c r="K23" s="23">
        <f t="shared" si="2"/>
        <v>65.9092046376297</v>
      </c>
      <c r="L23" s="24"/>
      <c r="M23" s="24"/>
      <c r="N23" s="24"/>
      <c r="O23" s="25"/>
      <c r="P23" s="25"/>
      <c r="Q23" s="23"/>
      <c r="R23" s="27"/>
      <c r="S23" s="27"/>
      <c r="T23" s="24"/>
      <c r="U23" s="48">
        <v>48584</v>
      </c>
      <c r="V23" s="48">
        <v>7844.06</v>
      </c>
      <c r="W23" s="23">
        <f t="shared" si="5"/>
        <v>16.14535649596575</v>
      </c>
      <c r="X23" s="25">
        <v>95342</v>
      </c>
      <c r="Y23" s="25">
        <v>65082.98</v>
      </c>
      <c r="Z23" s="26">
        <f t="shared" si="6"/>
        <v>68.2626544440016</v>
      </c>
      <c r="AD23" s="51"/>
    </row>
    <row r="24" spans="1:26" ht="37.5" customHeight="1" thickBot="1">
      <c r="A24" s="7"/>
      <c r="B24" s="52" t="s">
        <v>29</v>
      </c>
      <c r="C24" s="53">
        <f>SUM(C18:C23)</f>
        <v>4012266</v>
      </c>
      <c r="D24" s="53">
        <f>SUM(D18:D23)</f>
        <v>3747737.4299999997</v>
      </c>
      <c r="E24" s="38">
        <f t="shared" si="0"/>
        <v>93.40700317476458</v>
      </c>
      <c r="F24" s="53">
        <f>SUM(F18:F23)</f>
        <v>4343333</v>
      </c>
      <c r="G24" s="53">
        <f>SUM(G18:G23)</f>
        <v>2087476.73</v>
      </c>
      <c r="H24" s="38">
        <f t="shared" si="1"/>
        <v>48.0616321612918</v>
      </c>
      <c r="I24" s="39">
        <f>SUM(I18:I23)</f>
        <v>2136543</v>
      </c>
      <c r="J24" s="39">
        <f>SUM(J18:J23)</f>
        <v>1228022.9</v>
      </c>
      <c r="K24" s="38">
        <f t="shared" si="2"/>
        <v>57.47709734838007</v>
      </c>
      <c r="L24" s="39">
        <f>SUM(L18:L23)</f>
        <v>0</v>
      </c>
      <c r="M24" s="39">
        <f>SUM(M18:M23)</f>
        <v>0</v>
      </c>
      <c r="N24" s="39">
        <f>SUM(N18:N23)</f>
        <v>0</v>
      </c>
      <c r="O24" s="39">
        <f>SUM(O18:O23)</f>
        <v>834605</v>
      </c>
      <c r="P24" s="39">
        <f>SUM(P18:P23)</f>
        <v>474179.96</v>
      </c>
      <c r="Q24" s="38">
        <f>P24/O24*100</f>
        <v>56.81489566920879</v>
      </c>
      <c r="R24" s="39"/>
      <c r="S24" s="39"/>
      <c r="T24" s="39"/>
      <c r="U24" s="39">
        <f>SUM(U18:U23)</f>
        <v>731038</v>
      </c>
      <c r="V24" s="39">
        <f>SUM(V18:V23)</f>
        <v>71113.6</v>
      </c>
      <c r="W24" s="38">
        <f t="shared" si="5"/>
        <v>9.727756970225897</v>
      </c>
      <c r="X24" s="39">
        <f>SUM(X18:X23)</f>
        <v>625347</v>
      </c>
      <c r="Y24" s="39">
        <f>SUM(Y18:Y23)</f>
        <v>313960.27</v>
      </c>
      <c r="Z24" s="40">
        <f t="shared" si="6"/>
        <v>50.20576895707504</v>
      </c>
    </row>
    <row r="25" spans="1:26" ht="22.5" customHeight="1" thickBot="1">
      <c r="A25" s="7"/>
      <c r="B25" s="54" t="s">
        <v>30</v>
      </c>
      <c r="C25" s="53">
        <f>C10+C17+C24</f>
        <v>30921120</v>
      </c>
      <c r="D25" s="53">
        <f>D10+D17+D24</f>
        <v>29324113.64</v>
      </c>
      <c r="E25" s="38">
        <f t="shared" si="0"/>
        <v>94.83522472665932</v>
      </c>
      <c r="F25" s="39">
        <f>F10+F17+F24</f>
        <v>30926066</v>
      </c>
      <c r="G25" s="39">
        <f>G10+G17+G24</f>
        <v>13588480.8</v>
      </c>
      <c r="H25" s="38">
        <f t="shared" si="1"/>
        <v>43.93860117869502</v>
      </c>
      <c r="I25" s="39">
        <f>I10+I17+I24</f>
        <v>8995502</v>
      </c>
      <c r="J25" s="39">
        <f>J10+J17+J24</f>
        <v>4145034.19</v>
      </c>
      <c r="K25" s="38">
        <f t="shared" si="2"/>
        <v>46.07896468701802</v>
      </c>
      <c r="L25" s="39">
        <f>L10+L17+L24</f>
        <v>228199</v>
      </c>
      <c r="M25" s="39">
        <f>M10+M17+M24</f>
        <v>98973.14</v>
      </c>
      <c r="N25" s="38">
        <f>N10+N17+N24</f>
        <v>43.37141705266018</v>
      </c>
      <c r="O25" s="39">
        <f>O10+O17+O24</f>
        <v>10905995</v>
      </c>
      <c r="P25" s="39">
        <f>P10+P17+P24</f>
        <v>5840844.25</v>
      </c>
      <c r="Q25" s="38">
        <f>P25/O25*100</f>
        <v>53.55627111510688</v>
      </c>
      <c r="R25" s="39"/>
      <c r="S25" s="39"/>
      <c r="T25" s="39"/>
      <c r="U25" s="39">
        <f>U10+U17+U24</f>
        <v>6994148</v>
      </c>
      <c r="V25" s="39">
        <f>V10+V17+V24</f>
        <v>1997208.37</v>
      </c>
      <c r="W25" s="38">
        <f t="shared" si="5"/>
        <v>28.555420474373722</v>
      </c>
      <c r="X25" s="39">
        <f>X10+X17+X24</f>
        <v>2476768</v>
      </c>
      <c r="Y25" s="39">
        <f>Y10+Y17+Y24</f>
        <v>1021583.85</v>
      </c>
      <c r="Z25" s="40">
        <f t="shared" si="6"/>
        <v>41.246650877272316</v>
      </c>
    </row>
    <row r="26" spans="1:26" ht="28.5" customHeight="1" thickBot="1">
      <c r="A26" s="35"/>
      <c r="B26" s="55" t="s">
        <v>31</v>
      </c>
      <c r="C26" s="55">
        <v>70779683</v>
      </c>
      <c r="D26" s="56">
        <v>63081700.73</v>
      </c>
      <c r="E26" s="57">
        <f t="shared" si="0"/>
        <v>89.12402268035024</v>
      </c>
      <c r="F26" s="58">
        <v>83146785</v>
      </c>
      <c r="G26" s="58">
        <v>48716931.089999996</v>
      </c>
      <c r="H26" s="57">
        <f t="shared" si="1"/>
        <v>58.59147902110706</v>
      </c>
      <c r="I26" s="59">
        <v>1246626</v>
      </c>
      <c r="J26" s="59">
        <v>810441.55</v>
      </c>
      <c r="K26" s="57">
        <f t="shared" si="2"/>
        <v>65.01080115447616</v>
      </c>
      <c r="L26" s="58"/>
      <c r="M26" s="58"/>
      <c r="N26" s="57"/>
      <c r="O26" s="58">
        <v>46143444</v>
      </c>
      <c r="P26" s="59">
        <v>24693137.42</v>
      </c>
      <c r="Q26" s="57">
        <f>P26/O26*100</f>
        <v>53.51385869680642</v>
      </c>
      <c r="R26" s="58">
        <v>14969657</v>
      </c>
      <c r="S26" s="59">
        <v>6742387.62</v>
      </c>
      <c r="T26" s="57">
        <f>S26/R26*100</f>
        <v>45.04036144582337</v>
      </c>
      <c r="U26" s="58"/>
      <c r="V26" s="59"/>
      <c r="W26" s="44"/>
      <c r="X26" s="58">
        <v>2655922</v>
      </c>
      <c r="Y26" s="59">
        <v>1522455.79</v>
      </c>
      <c r="Z26" s="60">
        <f t="shared" si="6"/>
        <v>57.32306106881151</v>
      </c>
    </row>
    <row r="27" spans="1:26" ht="24.75" customHeight="1" thickBot="1">
      <c r="A27" s="13"/>
      <c r="B27" s="61" t="s">
        <v>32</v>
      </c>
      <c r="C27" s="62">
        <f>C25+C26</f>
        <v>101700803</v>
      </c>
      <c r="D27" s="62">
        <f>D25+D26</f>
        <v>92405814.37</v>
      </c>
      <c r="E27" s="63">
        <f t="shared" si="0"/>
        <v>90.86045699167194</v>
      </c>
      <c r="F27" s="62">
        <f>F25+F26</f>
        <v>114072851</v>
      </c>
      <c r="G27" s="62">
        <f>G25+G26</f>
        <v>62305411.89</v>
      </c>
      <c r="H27" s="63">
        <f t="shared" si="1"/>
        <v>54.618966163999886</v>
      </c>
      <c r="I27" s="64">
        <f>I25+I26</f>
        <v>10242128</v>
      </c>
      <c r="J27" s="64">
        <f>J25+J26</f>
        <v>4955475.74</v>
      </c>
      <c r="K27" s="63">
        <f t="shared" si="2"/>
        <v>48.38326312656901</v>
      </c>
      <c r="L27" s="64">
        <f>L25+L26</f>
        <v>228199</v>
      </c>
      <c r="M27" s="64">
        <f>M25+M26</f>
        <v>98973.14</v>
      </c>
      <c r="N27" s="63">
        <f>N25+N26</f>
        <v>43.37141705266018</v>
      </c>
      <c r="O27" s="64">
        <f>O25+O26</f>
        <v>57049439</v>
      </c>
      <c r="P27" s="64">
        <f>P25+P26</f>
        <v>30533981.67</v>
      </c>
      <c r="Q27" s="63">
        <f>P27/O27*100</f>
        <v>53.521966570083194</v>
      </c>
      <c r="R27" s="64">
        <f>R25+R26</f>
        <v>14969657</v>
      </c>
      <c r="S27" s="64">
        <f>S25+S26</f>
        <v>6742387.62</v>
      </c>
      <c r="T27" s="63">
        <f>S27/R27*100</f>
        <v>45.04036144582337</v>
      </c>
      <c r="U27" s="64">
        <f>U25+U26</f>
        <v>6994148</v>
      </c>
      <c r="V27" s="64">
        <f>V25+V26</f>
        <v>1997208.37</v>
      </c>
      <c r="W27" s="63">
        <f>V27/U27*100</f>
        <v>28.555420474373722</v>
      </c>
      <c r="X27" s="64">
        <f>X25+X26</f>
        <v>5132690</v>
      </c>
      <c r="Y27" s="64">
        <f>Y25+Y26</f>
        <v>2544039.64</v>
      </c>
      <c r="Z27" s="65">
        <f t="shared" si="6"/>
        <v>49.56542553709654</v>
      </c>
    </row>
    <row r="28" spans="6:39" ht="26.25" customHeight="1">
      <c r="F28" s="66"/>
      <c r="G28" s="66"/>
      <c r="H28" s="66"/>
      <c r="I28" s="67"/>
      <c r="J28" s="68"/>
      <c r="K28" s="67"/>
      <c r="L28" s="67"/>
      <c r="M28" s="67"/>
      <c r="N28" s="67"/>
      <c r="O28" s="67"/>
      <c r="P28" s="68"/>
      <c r="Q28" s="67"/>
      <c r="R28" s="67"/>
      <c r="S28" s="68"/>
      <c r="T28" s="67"/>
      <c r="U28" s="67"/>
      <c r="V28" s="67"/>
      <c r="W28" s="67"/>
      <c r="X28" s="67"/>
      <c r="Y28" s="68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</row>
  </sheetData>
  <sheetProtection/>
  <mergeCells count="11">
    <mergeCell ref="L8:N8"/>
    <mergeCell ref="B5:Z5"/>
    <mergeCell ref="O8:Q8"/>
    <mergeCell ref="R8:T8"/>
    <mergeCell ref="X8:Z8"/>
    <mergeCell ref="U8:W8"/>
    <mergeCell ref="I7:Z7"/>
    <mergeCell ref="F7:H8"/>
    <mergeCell ref="C7:E8"/>
    <mergeCell ref="B8:B9"/>
    <mergeCell ref="I8:K8"/>
  </mergeCells>
  <printOptions/>
  <pageMargins left="0" right="0" top="0.1968503937007874" bottom="0.1968503937007874" header="0.5118110236220472" footer="0.5118110236220472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iasadmin</dc:creator>
  <cp:keywords/>
  <dc:description/>
  <cp:lastModifiedBy>Sveta</cp:lastModifiedBy>
  <dcterms:created xsi:type="dcterms:W3CDTF">2020-02-17T08:28:16Z</dcterms:created>
  <dcterms:modified xsi:type="dcterms:W3CDTF">2020-02-20T07:36:43Z</dcterms:modified>
  <cp:category/>
  <cp:version/>
  <cp:contentType/>
  <cp:contentStatus/>
</cp:coreProperties>
</file>