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<sst xmlns="http://schemas.openxmlformats.org/spreadsheetml/2006/main" count="53" uniqueCount="33">
  <si>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24.02.2020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</si>
  <si>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</si>
  <si>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</si>
  <si>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</si>
  <si>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</si>
  <si>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</si>
  <si>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</si>
  <si>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</si>
  <si>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</si>
  <si>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</si>
  <si>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</si>
  <si>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січень-лютий</t>
  </si>
  <si>
    <t>надійшло за січень-лютий</t>
  </si>
  <si>
    <t>%</t>
  </si>
  <si>
    <t>касові видатки  за січень-лютий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</si>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</sst>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"/>
    <numFmt numFmtId="174" formatCode="#0.00"/>
  </numFmts>
  <fonts count="48">
    <font>
      <sz val="10"/>
      <name val="Arial"/>
      <family val="0"/>
    </font>
    <font>
      <sz val="10"/>
      <color indexed="8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sz val="1"/>
      <color indexed="56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72" fontId="7" fillId="0" borderId="19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/>
    </xf>
    <xf numFmtId="172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72" fontId="4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73" fontId="9" fillId="0" borderId="18" xfId="94" applyNumberFormat="1" applyFont="1" applyFill="1" applyBorder="1" applyAlignment="1">
      <alignment horizontal="center" vertical="center" wrapText="1"/>
      <protection/>
    </xf>
    <xf numFmtId="1" fontId="7" fillId="0" borderId="25" xfId="0" applyNumberFormat="1" applyFont="1" applyFill="1" applyBorder="1" applyAlignment="1">
      <alignment horizontal="center" vertical="center" wrapText="1"/>
    </xf>
    <xf numFmtId="173" fontId="9" fillId="0" borderId="18" xfId="93" applyNumberFormat="1" applyFont="1" applyBorder="1" applyAlignment="1">
      <alignment vertical="center" wrapText="1"/>
      <protection/>
    </xf>
    <xf numFmtId="172" fontId="7" fillId="0" borderId="2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4" fontId="10" fillId="0" borderId="0" xfId="0" applyNumberFormat="1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72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72" fontId="7" fillId="0" borderId="28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72" fontId="12" fillId="0" borderId="23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72" fontId="12" fillId="0" borderId="2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0_аналіз  ГРУДЕНЬ 2019" xfId="54"/>
    <cellStyle name="Обычный 181 2" xfId="55"/>
    <cellStyle name="Обычный 181 3" xfId="56"/>
    <cellStyle name="Обычный 181_аналіз  ГРУДЕНЬ 2019" xfId="57"/>
    <cellStyle name="Обычный 182 2" xfId="58"/>
    <cellStyle name="Обычный 182 3" xfId="59"/>
    <cellStyle name="Обычный 182_аналіз  ГРУДЕНЬ 2019" xfId="60"/>
    <cellStyle name="Обычный 183 2" xfId="61"/>
    <cellStyle name="Обычный 183 3" xfId="62"/>
    <cellStyle name="Обычный 183_аналіз  ГРУДЕНЬ 2019" xfId="63"/>
    <cellStyle name="Обычный 184 2" xfId="64"/>
    <cellStyle name="Обычный 184 3" xfId="65"/>
    <cellStyle name="Обычный 184_аналіз  ГРУДЕНЬ 2019" xfId="66"/>
    <cellStyle name="Обычный 185 2" xfId="67"/>
    <cellStyle name="Обычный 185 3" xfId="68"/>
    <cellStyle name="Обычный 185_аналіз  ГРУДЕНЬ 2019" xfId="69"/>
    <cellStyle name="Обычный 186 2" xfId="70"/>
    <cellStyle name="Обычный 186 3" xfId="71"/>
    <cellStyle name="Обычный 186_аналіз  ГРУДЕНЬ 2019" xfId="72"/>
    <cellStyle name="Обычный 256" xfId="73"/>
    <cellStyle name="Обычный 257" xfId="74"/>
    <cellStyle name="Обычный 79 2" xfId="75"/>
    <cellStyle name="Обычный 79 3" xfId="76"/>
    <cellStyle name="Обычный 79_аналіз  ГРУДЕНЬ 2019" xfId="77"/>
    <cellStyle name="Обычный 80 2" xfId="78"/>
    <cellStyle name="Обычный 80 3" xfId="79"/>
    <cellStyle name="Обычный 80_аналіз  ГРУДЕНЬ 2019" xfId="80"/>
    <cellStyle name="Обычный 81 2" xfId="81"/>
    <cellStyle name="Обычный 81 3" xfId="82"/>
    <cellStyle name="Обычный 81_аналіз  ГРУДЕНЬ 2019" xfId="83"/>
    <cellStyle name="Обычный 82 2" xfId="84"/>
    <cellStyle name="Обычный 82 3" xfId="85"/>
    <cellStyle name="Обычный 82_аналіз  ГРУДЕНЬ 2019" xfId="86"/>
    <cellStyle name="Обычный 83 2" xfId="87"/>
    <cellStyle name="Обычный 83 3" xfId="88"/>
    <cellStyle name="Обычный 83_аналіз  ГРУДЕНЬ 2019" xfId="89"/>
    <cellStyle name="Обычный 84 2" xfId="90"/>
    <cellStyle name="Обычный 84 3" xfId="91"/>
    <cellStyle name="Обычный 84_аналіз  ГРУДЕНЬ 2019" xfId="92"/>
    <cellStyle name="Обычный_ВИДАТКИ  29 10   2018" xfId="93"/>
    <cellStyle name="Обычный_ВИДАТКИ20 07  2018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L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43885</v>
      </c>
      <c r="C2" s="4"/>
      <c r="D2" s="4"/>
    </row>
    <row r="5" spans="2:26" ht="20.25">
      <c r="B5" s="71" t="s">
        <v>0</v>
      </c>
      <c r="C5" s="71"/>
      <c r="D5" s="71"/>
      <c r="E5" s="71"/>
      <c r="F5" s="71"/>
      <c r="G5" s="71"/>
      <c r="H5" s="71"/>
      <c r="I5" s="71"/>
      <c r="J5" s="71"/>
      <c r="K5" s="71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ht="13.5" thickBot="1"/>
    <row r="7" spans="1:26" ht="13.5" customHeight="1" thickBot="1">
      <c r="A7" s="5"/>
      <c r="B7" s="6"/>
      <c r="C7" s="73" t="s">
        <v>1</v>
      </c>
      <c r="D7" s="74"/>
      <c r="E7" s="75"/>
      <c r="F7" s="78" t="s">
        <v>2</v>
      </c>
      <c r="G7" s="79"/>
      <c r="H7" s="80"/>
      <c r="I7" s="84" t="s">
        <v>3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</row>
    <row r="8" spans="1:26" ht="27.75" customHeight="1" thickBot="1">
      <c r="A8" s="7"/>
      <c r="B8" s="87" t="s">
        <v>4</v>
      </c>
      <c r="C8" s="76"/>
      <c r="D8" s="76"/>
      <c r="E8" s="77"/>
      <c r="F8" s="81"/>
      <c r="G8" s="82"/>
      <c r="H8" s="83"/>
      <c r="I8" s="84" t="s">
        <v>5</v>
      </c>
      <c r="J8" s="85"/>
      <c r="K8" s="86"/>
      <c r="L8" s="84" t="s">
        <v>6</v>
      </c>
      <c r="M8" s="85"/>
      <c r="N8" s="86"/>
      <c r="O8" s="89" t="s">
        <v>7</v>
      </c>
      <c r="P8" s="69"/>
      <c r="Q8" s="69"/>
      <c r="R8" s="69" t="s">
        <v>8</v>
      </c>
      <c r="S8" s="69"/>
      <c r="T8" s="69"/>
      <c r="U8" s="90" t="s">
        <v>9</v>
      </c>
      <c r="V8" s="69"/>
      <c r="W8" s="69"/>
      <c r="X8" s="69" t="s">
        <v>10</v>
      </c>
      <c r="Y8" s="69"/>
      <c r="Z8" s="70"/>
    </row>
    <row r="9" spans="1:26" ht="87.75" customHeight="1">
      <c r="A9" s="7"/>
      <c r="B9" s="88"/>
      <c r="C9" s="8" t="s">
        <v>11</v>
      </c>
      <c r="D9" s="9" t="s">
        <v>12</v>
      </c>
      <c r="E9" s="9" t="s">
        <v>13</v>
      </c>
      <c r="F9" s="8" t="s">
        <v>11</v>
      </c>
      <c r="G9" s="9" t="s">
        <v>14</v>
      </c>
      <c r="H9" s="10" t="s">
        <v>13</v>
      </c>
      <c r="I9" s="8" t="s">
        <v>11</v>
      </c>
      <c r="J9" s="9" t="s">
        <v>14</v>
      </c>
      <c r="K9" s="11" t="s">
        <v>13</v>
      </c>
      <c r="L9" s="8" t="s">
        <v>11</v>
      </c>
      <c r="M9" s="9" t="s">
        <v>14</v>
      </c>
      <c r="N9" s="11" t="s">
        <v>13</v>
      </c>
      <c r="O9" s="8" t="s">
        <v>11</v>
      </c>
      <c r="P9" s="9" t="s">
        <v>14</v>
      </c>
      <c r="Q9" s="11" t="s">
        <v>13</v>
      </c>
      <c r="R9" s="8" t="s">
        <v>11</v>
      </c>
      <c r="S9" s="9" t="s">
        <v>14</v>
      </c>
      <c r="T9" s="11" t="s">
        <v>13</v>
      </c>
      <c r="U9" s="8" t="s">
        <v>11</v>
      </c>
      <c r="V9" s="9" t="s">
        <v>14</v>
      </c>
      <c r="W9" s="11" t="s">
        <v>13</v>
      </c>
      <c r="X9" s="8" t="s">
        <v>11</v>
      </c>
      <c r="Y9" s="9" t="s">
        <v>14</v>
      </c>
      <c r="Z9" s="12" t="s">
        <v>13</v>
      </c>
    </row>
    <row r="10" spans="1:26" ht="42.75" customHeight="1" thickBot="1">
      <c r="A10" s="13"/>
      <c r="B10" s="14" t="s">
        <v>15</v>
      </c>
      <c r="C10" s="15">
        <v>10577039</v>
      </c>
      <c r="D10" s="15">
        <v>11824310.47</v>
      </c>
      <c r="E10" s="16">
        <f aca="true" t="shared" si="0" ref="E10:E27">D10/C10*100</f>
        <v>111.79225556415176</v>
      </c>
      <c r="F10" s="17">
        <v>10577039</v>
      </c>
      <c r="G10" s="17">
        <v>5491868.630000002</v>
      </c>
      <c r="H10" s="16">
        <f aca="true" t="shared" si="1" ref="H10:H27">G10/F10*100</f>
        <v>51.92255252155166</v>
      </c>
      <c r="I10" s="17">
        <v>2065004</v>
      </c>
      <c r="J10" s="17">
        <v>593714.05</v>
      </c>
      <c r="K10" s="16">
        <f aca="true" t="shared" si="2" ref="K10:K27">J10/I10*100</f>
        <v>28.75123002183047</v>
      </c>
      <c r="L10" s="17"/>
      <c r="M10" s="17"/>
      <c r="N10" s="17"/>
      <c r="O10" s="18">
        <v>4621311</v>
      </c>
      <c r="P10" s="18">
        <v>2704328.340000001</v>
      </c>
      <c r="Q10" s="16">
        <f>P10/O10*100</f>
        <v>58.51863984051281</v>
      </c>
      <c r="R10" s="19"/>
      <c r="S10" s="19"/>
      <c r="T10" s="17"/>
      <c r="U10" s="18">
        <v>3523876</v>
      </c>
      <c r="V10" s="18">
        <v>1985842.1400000001</v>
      </c>
      <c r="W10" s="16">
        <f aca="true" t="shared" si="3" ref="W10:W17">V10/U10*100</f>
        <v>56.35391653962852</v>
      </c>
      <c r="X10" s="18"/>
      <c r="Y10" s="18"/>
      <c r="Z10" s="20"/>
    </row>
    <row r="11" spans="1:26" ht="38.25" customHeight="1">
      <c r="A11" s="7"/>
      <c r="B11" s="21" t="s">
        <v>16</v>
      </c>
      <c r="C11" s="22">
        <v>1978798</v>
      </c>
      <c r="D11" s="22">
        <v>2224289.01</v>
      </c>
      <c r="E11" s="23">
        <f t="shared" si="0"/>
        <v>112.4060672185842</v>
      </c>
      <c r="F11" s="24">
        <v>2159516</v>
      </c>
      <c r="G11" s="24">
        <v>874618.9200000002</v>
      </c>
      <c r="H11" s="23">
        <f t="shared" si="1"/>
        <v>40.50069182168598</v>
      </c>
      <c r="I11" s="24">
        <v>532354</v>
      </c>
      <c r="J11" s="24">
        <v>255659.24000000002</v>
      </c>
      <c r="K11" s="23">
        <f t="shared" si="2"/>
        <v>48.024292106380344</v>
      </c>
      <c r="L11" s="25"/>
      <c r="M11" s="24"/>
      <c r="N11" s="24"/>
      <c r="O11" s="25">
        <v>822230</v>
      </c>
      <c r="P11" s="25">
        <v>418944.22</v>
      </c>
      <c r="Q11" s="23">
        <f>P11/O11*100</f>
        <v>50.95219342519732</v>
      </c>
      <c r="R11" s="24"/>
      <c r="S11" s="24"/>
      <c r="T11" s="24"/>
      <c r="U11" s="25">
        <v>332882</v>
      </c>
      <c r="V11" s="25">
        <v>51892.19</v>
      </c>
      <c r="W11" s="23">
        <f t="shared" si="3"/>
        <v>15.588764186708804</v>
      </c>
      <c r="X11" s="25">
        <v>311032</v>
      </c>
      <c r="Y11" s="25">
        <v>148123.27000000002</v>
      </c>
      <c r="Z11" s="26">
        <f aca="true" t="shared" si="4" ref="Z11:Z17">Y11/X11*100</f>
        <v>47.62316096093007</v>
      </c>
    </row>
    <row r="12" spans="1:26" ht="25.5">
      <c r="A12" s="7"/>
      <c r="B12" s="21" t="s">
        <v>17</v>
      </c>
      <c r="C12" s="22">
        <v>2087212</v>
      </c>
      <c r="D12" s="22">
        <v>2310099.44</v>
      </c>
      <c r="E12" s="23">
        <f t="shared" si="0"/>
        <v>110.6787159138602</v>
      </c>
      <c r="F12" s="24">
        <v>2373467</v>
      </c>
      <c r="G12" s="24">
        <v>1002098.4400000001</v>
      </c>
      <c r="H12" s="23">
        <f t="shared" si="1"/>
        <v>42.220870987462646</v>
      </c>
      <c r="I12" s="24">
        <v>948522</v>
      </c>
      <c r="J12" s="24">
        <v>500339.72</v>
      </c>
      <c r="K12" s="23">
        <f t="shared" si="2"/>
        <v>52.74940591783849</v>
      </c>
      <c r="L12" s="27"/>
      <c r="M12" s="27"/>
      <c r="N12" s="24"/>
      <c r="O12" s="25">
        <v>936365</v>
      </c>
      <c r="P12" s="25">
        <v>366428.43000000005</v>
      </c>
      <c r="Q12" s="23">
        <f>P12/O12*100</f>
        <v>39.13307631105392</v>
      </c>
      <c r="R12" s="27"/>
      <c r="S12" s="27"/>
      <c r="T12" s="24"/>
      <c r="U12" s="25">
        <v>205000</v>
      </c>
      <c r="V12" s="25">
        <v>2716.17</v>
      </c>
      <c r="W12" s="23">
        <f t="shared" si="3"/>
        <v>1.3249609756097562</v>
      </c>
      <c r="X12" s="25">
        <v>240992</v>
      </c>
      <c r="Y12" s="25">
        <v>117614.12</v>
      </c>
      <c r="Z12" s="26">
        <f t="shared" si="4"/>
        <v>48.80415947417342</v>
      </c>
    </row>
    <row r="13" spans="1:26" ht="25.5">
      <c r="A13" s="7"/>
      <c r="B13" s="21" t="s">
        <v>18</v>
      </c>
      <c r="C13" s="22">
        <v>3596293</v>
      </c>
      <c r="D13" s="22">
        <v>3248662.0700000003</v>
      </c>
      <c r="E13" s="23">
        <f t="shared" si="0"/>
        <v>90.33363160343166</v>
      </c>
      <c r="F13" s="24">
        <v>3696293</v>
      </c>
      <c r="G13" s="24">
        <v>1431747.4700000004</v>
      </c>
      <c r="H13" s="23">
        <f t="shared" si="1"/>
        <v>38.73468553494001</v>
      </c>
      <c r="I13" s="24">
        <v>992113</v>
      </c>
      <c r="J13" s="24">
        <v>473702.07</v>
      </c>
      <c r="K13" s="23">
        <f t="shared" si="2"/>
        <v>47.746785900396425</v>
      </c>
      <c r="L13" s="27">
        <v>228199</v>
      </c>
      <c r="M13" s="27">
        <v>99741.14</v>
      </c>
      <c r="N13" s="23">
        <f>M13/L13*100</f>
        <v>43.70796541614994</v>
      </c>
      <c r="O13" s="25">
        <v>1248288</v>
      </c>
      <c r="P13" s="25">
        <v>645739.36</v>
      </c>
      <c r="Q13" s="23">
        <f>P13/O13*100</f>
        <v>51.7299982055423</v>
      </c>
      <c r="R13" s="27"/>
      <c r="S13" s="27"/>
      <c r="T13" s="24"/>
      <c r="U13" s="25">
        <v>684909</v>
      </c>
      <c r="V13" s="25">
        <v>89111.20999999999</v>
      </c>
      <c r="W13" s="23">
        <f t="shared" si="3"/>
        <v>13.010664190425297</v>
      </c>
      <c r="X13" s="25">
        <v>404784</v>
      </c>
      <c r="Y13" s="25">
        <v>111453.69</v>
      </c>
      <c r="Z13" s="26">
        <f t="shared" si="4"/>
        <v>27.53411449069133</v>
      </c>
    </row>
    <row r="14" spans="1:26" ht="25.5">
      <c r="A14" s="7"/>
      <c r="B14" s="21" t="s">
        <v>19</v>
      </c>
      <c r="C14" s="22">
        <v>926859</v>
      </c>
      <c r="D14" s="22">
        <v>872410.4</v>
      </c>
      <c r="E14" s="23">
        <f t="shared" si="0"/>
        <v>94.12547108028299</v>
      </c>
      <c r="F14" s="24">
        <v>926859</v>
      </c>
      <c r="G14" s="24">
        <v>512192.9199999999</v>
      </c>
      <c r="H14" s="23">
        <f t="shared" si="1"/>
        <v>55.26114759634421</v>
      </c>
      <c r="I14" s="24">
        <v>252085</v>
      </c>
      <c r="J14" s="24">
        <v>157269.75</v>
      </c>
      <c r="K14" s="23">
        <f t="shared" si="2"/>
        <v>62.38758752008251</v>
      </c>
      <c r="L14" s="24"/>
      <c r="M14" s="24"/>
      <c r="N14" s="24"/>
      <c r="O14" s="25">
        <v>543744</v>
      </c>
      <c r="P14" s="25">
        <v>294084.27999999997</v>
      </c>
      <c r="Q14" s="23">
        <f>P14/O14*100</f>
        <v>54.085062088041425</v>
      </c>
      <c r="R14" s="27"/>
      <c r="S14" s="27"/>
      <c r="T14" s="24"/>
      <c r="U14" s="25">
        <v>44200</v>
      </c>
      <c r="V14" s="25">
        <v>18568</v>
      </c>
      <c r="W14" s="23">
        <f t="shared" si="3"/>
        <v>42.009049773755656</v>
      </c>
      <c r="X14" s="25">
        <v>85830</v>
      </c>
      <c r="Y14" s="25">
        <v>42270.89</v>
      </c>
      <c r="Z14" s="26">
        <f t="shared" si="4"/>
        <v>49.24955143889083</v>
      </c>
    </row>
    <row r="15" spans="1:26" ht="25.5">
      <c r="A15" s="7"/>
      <c r="B15" s="21" t="s">
        <v>20</v>
      </c>
      <c r="C15" s="22">
        <v>1041640</v>
      </c>
      <c r="D15" s="22">
        <v>1552697.26</v>
      </c>
      <c r="E15" s="23">
        <f t="shared" si="0"/>
        <v>149.06275296647595</v>
      </c>
      <c r="F15" s="24">
        <v>1041640</v>
      </c>
      <c r="G15" s="24">
        <v>431289.45</v>
      </c>
      <c r="H15" s="23">
        <f t="shared" si="1"/>
        <v>41.4048471640874</v>
      </c>
      <c r="I15" s="24">
        <v>453879</v>
      </c>
      <c r="J15" s="24">
        <v>275642.33</v>
      </c>
      <c r="K15" s="23">
        <f t="shared" si="2"/>
        <v>60.730355447156626</v>
      </c>
      <c r="L15" s="24"/>
      <c r="M15" s="24"/>
      <c r="N15" s="24"/>
      <c r="O15" s="25"/>
      <c r="P15" s="25"/>
      <c r="Q15" s="23"/>
      <c r="R15" s="27"/>
      <c r="S15" s="27"/>
      <c r="T15" s="24"/>
      <c r="U15" s="25">
        <v>394243</v>
      </c>
      <c r="V15" s="25">
        <v>35097.26</v>
      </c>
      <c r="W15" s="23">
        <f t="shared" si="3"/>
        <v>8.902443416877409</v>
      </c>
      <c r="X15" s="25">
        <v>72218</v>
      </c>
      <c r="Y15" s="25">
        <v>42944.56</v>
      </c>
      <c r="Z15" s="26">
        <f t="shared" si="4"/>
        <v>59.46517488714724</v>
      </c>
    </row>
    <row r="16" spans="1:26" ht="26.25" thickBot="1">
      <c r="A16" s="13"/>
      <c r="B16" s="28" t="s">
        <v>21</v>
      </c>
      <c r="C16" s="29">
        <v>6852873</v>
      </c>
      <c r="D16" s="29">
        <v>6758623.76</v>
      </c>
      <c r="E16" s="30">
        <f t="shared" si="0"/>
        <v>98.62467551930409</v>
      </c>
      <c r="F16" s="31">
        <v>6901274</v>
      </c>
      <c r="G16" s="31">
        <v>2784484.8699999996</v>
      </c>
      <c r="H16" s="30">
        <f t="shared" si="1"/>
        <v>40.34740353737585</v>
      </c>
      <c r="I16" s="31">
        <v>1755002</v>
      </c>
      <c r="J16" s="31">
        <v>714409.83</v>
      </c>
      <c r="K16" s="30">
        <f t="shared" si="2"/>
        <v>40.70706643069352</v>
      </c>
      <c r="L16" s="31"/>
      <c r="M16" s="31"/>
      <c r="N16" s="31"/>
      <c r="O16" s="32">
        <v>2185707</v>
      </c>
      <c r="P16" s="32">
        <v>1099520.21</v>
      </c>
      <c r="Q16" s="30">
        <f>P16/O16*100</f>
        <v>50.30501389252997</v>
      </c>
      <c r="R16" s="33"/>
      <c r="S16" s="33"/>
      <c r="T16" s="31"/>
      <c r="U16" s="32">
        <v>1732900</v>
      </c>
      <c r="V16" s="32">
        <v>456297.9</v>
      </c>
      <c r="W16" s="30">
        <f t="shared" si="3"/>
        <v>26.331461711581746</v>
      </c>
      <c r="X16" s="32">
        <v>736565</v>
      </c>
      <c r="Y16" s="32">
        <v>310856.93000000005</v>
      </c>
      <c r="Z16" s="34">
        <f t="shared" si="4"/>
        <v>42.2035977815943</v>
      </c>
    </row>
    <row r="17" spans="1:26" ht="26.25" thickBot="1">
      <c r="A17" s="35"/>
      <c r="B17" s="36" t="s">
        <v>22</v>
      </c>
      <c r="C17" s="37">
        <f>SUM(C11:C16)</f>
        <v>16483675</v>
      </c>
      <c r="D17" s="37">
        <f>SUM(D11:D16)</f>
        <v>16966781.939999998</v>
      </c>
      <c r="E17" s="38">
        <f t="shared" si="0"/>
        <v>102.9308205846087</v>
      </c>
      <c r="F17" s="39">
        <f>SUM(F11:F16)</f>
        <v>17099049</v>
      </c>
      <c r="G17" s="39">
        <f>SUM(G11:G16)</f>
        <v>7036432.07</v>
      </c>
      <c r="H17" s="38">
        <f t="shared" si="1"/>
        <v>41.15101412949925</v>
      </c>
      <c r="I17" s="39">
        <f>SUM(I11:I16)</f>
        <v>4933955</v>
      </c>
      <c r="J17" s="39">
        <f>SUM(J11:J16)</f>
        <v>2377022.94</v>
      </c>
      <c r="K17" s="38">
        <f t="shared" si="2"/>
        <v>48.17682650125508</v>
      </c>
      <c r="L17" s="39">
        <f>SUM(L11:L16)</f>
        <v>228199</v>
      </c>
      <c r="M17" s="39">
        <f>SUM(M11:M16)</f>
        <v>99741.14</v>
      </c>
      <c r="N17" s="38">
        <f>M17/L17*100</f>
        <v>43.70796541614994</v>
      </c>
      <c r="O17" s="39">
        <f>SUM(O11:O16)</f>
        <v>5736334</v>
      </c>
      <c r="P17" s="39">
        <f>SUM(P11:P16)</f>
        <v>2824716.5</v>
      </c>
      <c r="Q17" s="38">
        <f>P17/O17*100</f>
        <v>49.24253887587438</v>
      </c>
      <c r="R17" s="39">
        <f>SUM(R11:R16)</f>
        <v>0</v>
      </c>
      <c r="S17" s="39">
        <f>SUM(S11:S16)</f>
        <v>0</v>
      </c>
      <c r="T17" s="39">
        <f>SUM(T11:T16)</f>
        <v>0</v>
      </c>
      <c r="U17" s="39">
        <f>SUM(U11:U16)</f>
        <v>3394134</v>
      </c>
      <c r="V17" s="39">
        <f>SUM(V11:V16)</f>
        <v>653682.73</v>
      </c>
      <c r="W17" s="38">
        <f t="shared" si="3"/>
        <v>19.259190414992457</v>
      </c>
      <c r="X17" s="39">
        <f>SUM(X11:X16)</f>
        <v>1851421</v>
      </c>
      <c r="Y17" s="39">
        <f>SUM(Y11:Y16)</f>
        <v>773263.4600000001</v>
      </c>
      <c r="Z17" s="40">
        <f t="shared" si="4"/>
        <v>41.765944104555366</v>
      </c>
    </row>
    <row r="18" spans="1:26" ht="25.5">
      <c r="A18" s="7"/>
      <c r="B18" s="41" t="s">
        <v>23</v>
      </c>
      <c r="C18" s="42">
        <v>334058</v>
      </c>
      <c r="D18" s="43">
        <v>278344.33999999997</v>
      </c>
      <c r="E18" s="44">
        <f t="shared" si="0"/>
        <v>83.32215962497528</v>
      </c>
      <c r="F18" s="45">
        <v>334058</v>
      </c>
      <c r="G18" s="45">
        <v>212964.55000000002</v>
      </c>
      <c r="H18" s="44">
        <f t="shared" si="1"/>
        <v>63.750770824228134</v>
      </c>
      <c r="I18" s="46">
        <v>288204</v>
      </c>
      <c r="J18" s="46">
        <v>204190.25</v>
      </c>
      <c r="K18" s="44">
        <f t="shared" si="2"/>
        <v>70.84920750579451</v>
      </c>
      <c r="L18" s="45"/>
      <c r="M18" s="45"/>
      <c r="N18" s="45"/>
      <c r="O18" s="45"/>
      <c r="P18" s="45"/>
      <c r="Q18" s="44"/>
      <c r="R18" s="47"/>
      <c r="S18" s="47"/>
      <c r="T18" s="45"/>
      <c r="U18" s="48">
        <v>45654</v>
      </c>
      <c r="V18" s="48">
        <v>8774.3</v>
      </c>
      <c r="W18" s="44"/>
      <c r="X18" s="47"/>
      <c r="Y18" s="47"/>
      <c r="Z18" s="49"/>
    </row>
    <row r="19" spans="1:26" ht="25.5">
      <c r="A19" s="7"/>
      <c r="B19" s="21" t="s">
        <v>24</v>
      </c>
      <c r="C19" s="50">
        <v>1392628</v>
      </c>
      <c r="D19" s="22">
        <v>1552707.0699999998</v>
      </c>
      <c r="E19" s="23">
        <f t="shared" si="0"/>
        <v>111.49474734099844</v>
      </c>
      <c r="F19" s="24">
        <v>1601177</v>
      </c>
      <c r="G19" s="24">
        <v>961850.8399999999</v>
      </c>
      <c r="H19" s="23">
        <f t="shared" si="1"/>
        <v>60.071487412072486</v>
      </c>
      <c r="I19" s="46">
        <v>541411</v>
      </c>
      <c r="J19" s="46">
        <v>331393.36000000004</v>
      </c>
      <c r="K19" s="23">
        <f t="shared" si="2"/>
        <v>61.20920335937024</v>
      </c>
      <c r="L19" s="24"/>
      <c r="M19" s="24"/>
      <c r="N19" s="24"/>
      <c r="O19" s="25">
        <v>834605</v>
      </c>
      <c r="P19" s="25">
        <v>514388.16</v>
      </c>
      <c r="Q19" s="23">
        <f>P19/O19*100</f>
        <v>61.63252796232948</v>
      </c>
      <c r="R19" s="27"/>
      <c r="S19" s="27"/>
      <c r="T19" s="24"/>
      <c r="U19" s="48">
        <v>34500</v>
      </c>
      <c r="V19" s="48">
        <v>10195.25</v>
      </c>
      <c r="W19" s="23">
        <f aca="true" t="shared" si="5" ref="W19:W25">V19/U19*100</f>
        <v>29.55144927536232</v>
      </c>
      <c r="X19" s="25">
        <v>190661</v>
      </c>
      <c r="Y19" s="25">
        <v>105874.06999999999</v>
      </c>
      <c r="Z19" s="26">
        <f aca="true" t="shared" si="6" ref="Z19:Z27">Y19/X19*100</f>
        <v>55.53000875900157</v>
      </c>
    </row>
    <row r="20" spans="1:26" ht="25.5">
      <c r="A20" s="7"/>
      <c r="B20" s="21" t="s">
        <v>25</v>
      </c>
      <c r="C20" s="50">
        <v>397749</v>
      </c>
      <c r="D20" s="22">
        <v>394795.6</v>
      </c>
      <c r="E20" s="23">
        <f t="shared" si="0"/>
        <v>99.2574714204184</v>
      </c>
      <c r="F20" s="24">
        <v>480111</v>
      </c>
      <c r="G20" s="24">
        <v>212652.62</v>
      </c>
      <c r="H20" s="23">
        <f t="shared" si="1"/>
        <v>44.292386552276454</v>
      </c>
      <c r="I20" s="46">
        <v>347235</v>
      </c>
      <c r="J20" s="46">
        <v>155973.97</v>
      </c>
      <c r="K20" s="23">
        <f t="shared" si="2"/>
        <v>44.91885034630725</v>
      </c>
      <c r="L20" s="24"/>
      <c r="M20" s="24"/>
      <c r="N20" s="24"/>
      <c r="O20" s="25"/>
      <c r="P20" s="25"/>
      <c r="Q20" s="23"/>
      <c r="R20" s="27"/>
      <c r="S20" s="27"/>
      <c r="T20" s="24"/>
      <c r="U20" s="48">
        <v>6300</v>
      </c>
      <c r="V20" s="48">
        <v>1987.5</v>
      </c>
      <c r="W20" s="23">
        <f t="shared" si="5"/>
        <v>31.547619047619047</v>
      </c>
      <c r="X20" s="25">
        <v>126376</v>
      </c>
      <c r="Y20" s="25">
        <v>54691.149999999994</v>
      </c>
      <c r="Z20" s="26">
        <f t="shared" si="6"/>
        <v>43.276531936443625</v>
      </c>
    </row>
    <row r="21" spans="1:26" ht="25.5">
      <c r="A21" s="7"/>
      <c r="B21" s="21" t="s">
        <v>26</v>
      </c>
      <c r="C21" s="50">
        <v>498694</v>
      </c>
      <c r="D21" s="22">
        <v>725456.4299999999</v>
      </c>
      <c r="E21" s="23">
        <f t="shared" si="0"/>
        <v>145.47125692308308</v>
      </c>
      <c r="F21" s="24">
        <v>498694</v>
      </c>
      <c r="G21" s="24">
        <v>292650.33999999997</v>
      </c>
      <c r="H21" s="23">
        <f t="shared" si="1"/>
        <v>58.68334890734598</v>
      </c>
      <c r="I21" s="46">
        <v>317398</v>
      </c>
      <c r="J21" s="46">
        <v>179967.88999999996</v>
      </c>
      <c r="K21" s="23">
        <f t="shared" si="2"/>
        <v>56.701015759393556</v>
      </c>
      <c r="L21" s="24"/>
      <c r="M21" s="24"/>
      <c r="N21" s="24"/>
      <c r="O21" s="25"/>
      <c r="P21" s="25"/>
      <c r="Q21" s="23"/>
      <c r="R21" s="27"/>
      <c r="S21" s="27"/>
      <c r="T21" s="24"/>
      <c r="U21" s="48">
        <v>99000</v>
      </c>
      <c r="V21" s="48">
        <v>63460.19</v>
      </c>
      <c r="W21" s="23">
        <f t="shared" si="5"/>
        <v>64.10120202020202</v>
      </c>
      <c r="X21" s="25">
        <v>82096</v>
      </c>
      <c r="Y21" s="25">
        <v>49122.26</v>
      </c>
      <c r="Z21" s="26">
        <f t="shared" si="6"/>
        <v>59.83514422139934</v>
      </c>
    </row>
    <row r="22" spans="1:26" ht="27.75" customHeight="1">
      <c r="A22" s="7"/>
      <c r="B22" s="21" t="s">
        <v>27</v>
      </c>
      <c r="C22" s="50">
        <v>943939</v>
      </c>
      <c r="D22" s="22">
        <v>960370.1000000001</v>
      </c>
      <c r="E22" s="23">
        <f t="shared" si="0"/>
        <v>101.7406951084763</v>
      </c>
      <c r="F22" s="24">
        <v>1074292</v>
      </c>
      <c r="G22" s="24">
        <v>269879.55</v>
      </c>
      <c r="H22" s="23">
        <f t="shared" si="1"/>
        <v>25.121619634140437</v>
      </c>
      <c r="I22" s="46">
        <v>431220</v>
      </c>
      <c r="J22" s="46">
        <v>207885.97000000003</v>
      </c>
      <c r="K22" s="23">
        <f t="shared" si="2"/>
        <v>48.208795974212705</v>
      </c>
      <c r="L22" s="24"/>
      <c r="M22" s="24"/>
      <c r="N22" s="24"/>
      <c r="O22" s="25"/>
      <c r="P22" s="25"/>
      <c r="Q22" s="23"/>
      <c r="R22" s="27"/>
      <c r="S22" s="27"/>
      <c r="T22" s="24"/>
      <c r="U22" s="48">
        <v>497000</v>
      </c>
      <c r="V22" s="48">
        <v>9912.3</v>
      </c>
      <c r="W22" s="23">
        <f t="shared" si="5"/>
        <v>1.9944265593561366</v>
      </c>
      <c r="X22" s="25">
        <v>130872</v>
      </c>
      <c r="Y22" s="25">
        <v>51881.28</v>
      </c>
      <c r="Z22" s="26">
        <f t="shared" si="6"/>
        <v>39.642765450210895</v>
      </c>
    </row>
    <row r="23" spans="1:30" ht="26.25" thickBot="1">
      <c r="A23" s="7"/>
      <c r="B23" s="21" t="s">
        <v>28</v>
      </c>
      <c r="C23" s="50">
        <v>469722</v>
      </c>
      <c r="D23" s="22">
        <v>327386.12</v>
      </c>
      <c r="E23" s="23">
        <f t="shared" si="0"/>
        <v>69.6978468115183</v>
      </c>
      <c r="F23" s="24">
        <v>391725</v>
      </c>
      <c r="G23" s="24">
        <v>236249.39</v>
      </c>
      <c r="H23" s="23">
        <f t="shared" si="1"/>
        <v>60.31001084944796</v>
      </c>
      <c r="I23" s="46">
        <v>247799</v>
      </c>
      <c r="J23" s="46">
        <v>163322.35</v>
      </c>
      <c r="K23" s="23">
        <f t="shared" si="2"/>
        <v>65.9092046376297</v>
      </c>
      <c r="L23" s="24"/>
      <c r="M23" s="24"/>
      <c r="N23" s="24"/>
      <c r="O23" s="25"/>
      <c r="P23" s="25"/>
      <c r="Q23" s="23"/>
      <c r="R23" s="27"/>
      <c r="S23" s="27"/>
      <c r="T23" s="24"/>
      <c r="U23" s="48">
        <v>48584</v>
      </c>
      <c r="V23" s="48">
        <v>7844.06</v>
      </c>
      <c r="W23" s="23">
        <f t="shared" si="5"/>
        <v>16.14535649596575</v>
      </c>
      <c r="X23" s="25">
        <v>95342</v>
      </c>
      <c r="Y23" s="25">
        <v>65082.98</v>
      </c>
      <c r="Z23" s="26">
        <f t="shared" si="6"/>
        <v>68.2626544440016</v>
      </c>
      <c r="AD23" s="51"/>
    </row>
    <row r="24" spans="1:26" ht="37.5" customHeight="1" thickBot="1">
      <c r="A24" s="7"/>
      <c r="B24" s="52" t="s">
        <v>29</v>
      </c>
      <c r="C24" s="53">
        <f>SUM(C18:C23)</f>
        <v>4036790</v>
      </c>
      <c r="D24" s="53">
        <f>SUM(D18:D23)</f>
        <v>4239059.659999999</v>
      </c>
      <c r="E24" s="38">
        <f t="shared" si="0"/>
        <v>105.010655991518</v>
      </c>
      <c r="F24" s="53">
        <f>SUM(F18:F23)</f>
        <v>4380057</v>
      </c>
      <c r="G24" s="53">
        <f>SUM(G18:G23)</f>
        <v>2186247.2899999996</v>
      </c>
      <c r="H24" s="38">
        <f t="shared" si="1"/>
        <v>49.91367212801111</v>
      </c>
      <c r="I24" s="39">
        <f>SUM(I18:I23)</f>
        <v>2173267</v>
      </c>
      <c r="J24" s="39">
        <f>SUM(J18:J23)</f>
        <v>1242733.79</v>
      </c>
      <c r="K24" s="38">
        <f t="shared" si="2"/>
        <v>57.182747909023604</v>
      </c>
      <c r="L24" s="39">
        <f>SUM(L18:L23)</f>
        <v>0</v>
      </c>
      <c r="M24" s="39">
        <f>SUM(M18:M23)</f>
        <v>0</v>
      </c>
      <c r="N24" s="39">
        <f>SUM(N18:N23)</f>
        <v>0</v>
      </c>
      <c r="O24" s="39">
        <f>SUM(O18:O23)</f>
        <v>834605</v>
      </c>
      <c r="P24" s="39">
        <f>SUM(P18:P23)</f>
        <v>514388.16</v>
      </c>
      <c r="Q24" s="38">
        <f>P24/O24*100</f>
        <v>61.63252796232948</v>
      </c>
      <c r="R24" s="39"/>
      <c r="S24" s="39"/>
      <c r="T24" s="39"/>
      <c r="U24" s="39">
        <f>SUM(U18:U23)</f>
        <v>731038</v>
      </c>
      <c r="V24" s="39">
        <f>SUM(V18:V23)</f>
        <v>102173.6</v>
      </c>
      <c r="W24" s="38">
        <f t="shared" si="5"/>
        <v>13.976510113017381</v>
      </c>
      <c r="X24" s="39">
        <f>SUM(X18:X23)</f>
        <v>625347</v>
      </c>
      <c r="Y24" s="39">
        <f>SUM(Y18:Y23)</f>
        <v>326651.74</v>
      </c>
      <c r="Z24" s="40">
        <f t="shared" si="6"/>
        <v>52.23527737400195</v>
      </c>
    </row>
    <row r="25" spans="1:26" ht="22.5" customHeight="1" thickBot="1">
      <c r="A25" s="7"/>
      <c r="B25" s="54" t="s">
        <v>30</v>
      </c>
      <c r="C25" s="53">
        <f>C10+C17+C24</f>
        <v>31097504</v>
      </c>
      <c r="D25" s="53">
        <f>D10+D17+D24</f>
        <v>33030152.069999997</v>
      </c>
      <c r="E25" s="38">
        <f t="shared" si="0"/>
        <v>106.21480125864761</v>
      </c>
      <c r="F25" s="39">
        <f>F10+F17+F24</f>
        <v>32056145</v>
      </c>
      <c r="G25" s="39">
        <f>G10+G17+G24</f>
        <v>14714547.990000002</v>
      </c>
      <c r="H25" s="38">
        <f t="shared" si="1"/>
        <v>45.90242522923453</v>
      </c>
      <c r="I25" s="39">
        <f>I10+I17+I24</f>
        <v>9172226</v>
      </c>
      <c r="J25" s="39">
        <f>J10+J17+J24</f>
        <v>4213470.78</v>
      </c>
      <c r="K25" s="38">
        <f t="shared" si="2"/>
        <v>45.937276076712465</v>
      </c>
      <c r="L25" s="39">
        <f>L10+L17+L24</f>
        <v>228199</v>
      </c>
      <c r="M25" s="39">
        <f>M10+M17+M24</f>
        <v>99741.14</v>
      </c>
      <c r="N25" s="38">
        <f>N10+N17+N24</f>
        <v>43.70796541614994</v>
      </c>
      <c r="O25" s="39">
        <f>O10+O17+O24</f>
        <v>11192250</v>
      </c>
      <c r="P25" s="39">
        <f>P10+P17+P24</f>
        <v>6043433.000000001</v>
      </c>
      <c r="Q25" s="38">
        <f>P25/O25*100</f>
        <v>53.996586923987586</v>
      </c>
      <c r="R25" s="39"/>
      <c r="S25" s="39"/>
      <c r="T25" s="39"/>
      <c r="U25" s="39">
        <f>U10+U17+U24</f>
        <v>7649048</v>
      </c>
      <c r="V25" s="39">
        <f>V10+V17+V24</f>
        <v>2741698.47</v>
      </c>
      <c r="W25" s="38">
        <f t="shared" si="5"/>
        <v>35.84365623016093</v>
      </c>
      <c r="X25" s="39">
        <f>X10+X17+X24</f>
        <v>2476768</v>
      </c>
      <c r="Y25" s="39">
        <f>Y10+Y17+Y24</f>
        <v>1099915.2000000002</v>
      </c>
      <c r="Z25" s="40">
        <f t="shared" si="6"/>
        <v>44.4092946937299</v>
      </c>
    </row>
    <row r="26" spans="1:26" ht="28.5" customHeight="1" thickBot="1">
      <c r="A26" s="35"/>
      <c r="B26" s="55" t="s">
        <v>31</v>
      </c>
      <c r="C26" s="55">
        <v>70779683</v>
      </c>
      <c r="D26" s="56">
        <v>68908537.59</v>
      </c>
      <c r="E26" s="57">
        <f t="shared" si="0"/>
        <v>97.35638062973524</v>
      </c>
      <c r="F26" s="58">
        <v>83146785</v>
      </c>
      <c r="G26" s="58">
        <v>49933990.44000001</v>
      </c>
      <c r="H26" s="57">
        <f t="shared" si="1"/>
        <v>60.05522695796357</v>
      </c>
      <c r="I26" s="59">
        <v>1246626</v>
      </c>
      <c r="J26" s="59">
        <v>814198.44</v>
      </c>
      <c r="K26" s="57">
        <f t="shared" si="2"/>
        <v>65.31216579792175</v>
      </c>
      <c r="L26" s="58"/>
      <c r="M26" s="58"/>
      <c r="N26" s="57"/>
      <c r="O26" s="58">
        <v>46143444</v>
      </c>
      <c r="P26" s="59">
        <v>25252117.25</v>
      </c>
      <c r="Q26" s="57">
        <f>P26/O26*100</f>
        <v>54.725254686234514</v>
      </c>
      <c r="R26" s="58">
        <v>14969657</v>
      </c>
      <c r="S26" s="59">
        <v>7098021.6</v>
      </c>
      <c r="T26" s="57">
        <f>S26/R26*100</f>
        <v>47.41606036798304</v>
      </c>
      <c r="U26" s="58"/>
      <c r="V26" s="59"/>
      <c r="W26" s="44"/>
      <c r="X26" s="58">
        <v>2655922</v>
      </c>
      <c r="Y26" s="59">
        <v>1530791.9800000002</v>
      </c>
      <c r="Z26" s="60">
        <f t="shared" si="6"/>
        <v>57.63693286173315</v>
      </c>
    </row>
    <row r="27" spans="1:26" ht="24.75" customHeight="1" thickBot="1">
      <c r="A27" s="13"/>
      <c r="B27" s="61" t="s">
        <v>32</v>
      </c>
      <c r="C27" s="62">
        <f>C25+C26</f>
        <v>101877187</v>
      </c>
      <c r="D27" s="62">
        <f>D25+D26</f>
        <v>101938689.66</v>
      </c>
      <c r="E27" s="63">
        <f t="shared" si="0"/>
        <v>100.060369413223</v>
      </c>
      <c r="F27" s="62">
        <f>F25+F26</f>
        <v>115202930</v>
      </c>
      <c r="G27" s="62">
        <f>G25+G26</f>
        <v>64648538.430000015</v>
      </c>
      <c r="H27" s="63">
        <f t="shared" si="1"/>
        <v>56.11709565893855</v>
      </c>
      <c r="I27" s="64">
        <f>I25+I26</f>
        <v>10418852</v>
      </c>
      <c r="J27" s="64">
        <f>J25+J26</f>
        <v>5027669.220000001</v>
      </c>
      <c r="K27" s="63">
        <f t="shared" si="2"/>
        <v>48.25550089395646</v>
      </c>
      <c r="L27" s="64">
        <f>L25+L26</f>
        <v>228199</v>
      </c>
      <c r="M27" s="64">
        <f>M25+M26</f>
        <v>99741.14</v>
      </c>
      <c r="N27" s="63">
        <f>N25+N26</f>
        <v>43.70796541614994</v>
      </c>
      <c r="O27" s="64">
        <f>O25+O26</f>
        <v>57335694</v>
      </c>
      <c r="P27" s="64">
        <f>P25+P26</f>
        <v>31295550.25</v>
      </c>
      <c r="Q27" s="63">
        <f>P27/O27*100</f>
        <v>54.58301464005999</v>
      </c>
      <c r="R27" s="64">
        <f>R25+R26</f>
        <v>14969657</v>
      </c>
      <c r="S27" s="64">
        <f>S25+S26</f>
        <v>7098021.6</v>
      </c>
      <c r="T27" s="63">
        <f>S27/R27*100</f>
        <v>47.41606036798304</v>
      </c>
      <c r="U27" s="64">
        <f>U25+U26</f>
        <v>7649048</v>
      </c>
      <c r="V27" s="64">
        <f>V25+V26</f>
        <v>2741698.47</v>
      </c>
      <c r="W27" s="63">
        <f>V27/U27*100</f>
        <v>35.84365623016093</v>
      </c>
      <c r="X27" s="64">
        <f>X25+X26</f>
        <v>5132690</v>
      </c>
      <c r="Y27" s="64">
        <f>Y25+Y26</f>
        <v>2630707.1800000006</v>
      </c>
      <c r="Z27" s="65">
        <f t="shared" si="6"/>
        <v>51.25396585416225</v>
      </c>
    </row>
    <row r="28" spans="6:39" ht="26.25" customHeight="1">
      <c r="F28" s="66"/>
      <c r="G28" s="66"/>
      <c r="H28" s="66"/>
      <c r="I28" s="67"/>
      <c r="J28" s="68"/>
      <c r="K28" s="67"/>
      <c r="L28" s="67"/>
      <c r="M28" s="67"/>
      <c r="N28" s="67"/>
      <c r="O28" s="67"/>
      <c r="P28" s="68"/>
      <c r="Q28" s="67"/>
      <c r="R28" s="67"/>
      <c r="S28" s="68"/>
      <c r="T28" s="67"/>
      <c r="U28" s="67"/>
      <c r="V28" s="67"/>
      <c r="W28" s="67"/>
      <c r="X28" s="67"/>
      <c r="Y28" s="68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</row>
  </sheetData>
  <sheetProtection/>
  <mergeCells count="11">
    <mergeCell ref="U8:W8"/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dcterms:created xsi:type="dcterms:W3CDTF">2020-02-24T08:27:51Z</dcterms:created>
  <dcterms:modified xsi:type="dcterms:W3CDTF">2020-02-26T09:40:13Z</dcterms:modified>
  <cp:category/>
  <cp:version/>
  <cp:contentType/>
  <cp:contentStatus/>
</cp:coreProperties>
</file>