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40" windowWidth="12120" windowHeight="9120" firstSheet="1" activeTab="5"/>
  </bookViews>
  <sheets>
    <sheet name="апар12звед (2)" sheetId="1" r:id="rId1"/>
    <sheet name="апар12звед" sheetId="2" r:id="rId2"/>
    <sheet name="апар11 (3)" sheetId="3" r:id="rId3"/>
    <sheet name="план" sheetId="4" r:id="rId4"/>
    <sheet name="план (4)" sheetId="5" r:id="rId5"/>
    <sheet name="апар11" sheetId="6" r:id="rId6"/>
  </sheets>
  <definedNames/>
  <calcPr fullCalcOnLoad="1"/>
</workbook>
</file>

<file path=xl/sharedStrings.xml><?xml version="1.0" encoding="utf-8"?>
<sst xmlns="http://schemas.openxmlformats.org/spreadsheetml/2006/main" count="403" uniqueCount="81">
  <si>
    <t>ЗАТВЕРДЖЕНО</t>
  </si>
  <si>
    <t>Наказ Міністерства фінансів України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</si>
  <si>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</si>
  <si>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</si>
  <si>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</si>
  <si>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</si>
  <si>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(індивідуальний, зведений)</t>
  </si>
  <si>
    <t>(код та назва бюджетної установи)</t>
  </si>
  <si>
    <t>(найменування міста, району, області)</t>
  </si>
  <si>
    <t>(грн.)</t>
  </si>
  <si>
    <t>Показники</t>
  </si>
  <si>
    <t>Нарахування на заробітну плату</t>
  </si>
  <si>
    <t>Оплата комунальних послуг та енергоносіїв</t>
  </si>
  <si>
    <t>Поточні трансферти населенню</t>
  </si>
  <si>
    <t xml:space="preserve">Керівник        </t>
  </si>
  <si>
    <t xml:space="preserve">                       _____________________________</t>
  </si>
  <si>
    <t>Начальник управління державного</t>
  </si>
  <si>
    <t>бюджету та бюджетної політики</t>
  </si>
  <si>
    <t>С.Л.Фещук</t>
  </si>
  <si>
    <t>КЕК</t>
  </si>
  <si>
    <t>__________________________________________________________</t>
  </si>
  <si>
    <t>код та назва відомчої класифікації видатків головного розпорядника коштів</t>
  </si>
  <si>
    <t>код та назва програмної класифікації видатків державного бюджету</t>
  </si>
  <si>
    <t>(код та назва тимчасової класифікації видатків місцевих бюджетів</t>
  </si>
  <si>
    <t xml:space="preserve">             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</si>
  <si>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</si>
  <si>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</si>
  <si>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</si>
  <si>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</si>
  <si>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</si>
  <si>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</si>
  <si>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</si>
  <si>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</si>
  <si>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</si>
  <si>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</si>
  <si>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</si>
  <si>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</si>
  <si>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</si>
  <si>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Оплата праці працівників бюджетних установ</t>
  </si>
  <si>
    <t>Інші видатки</t>
  </si>
  <si>
    <t>5000*</t>
  </si>
  <si>
    <t>УСЬОГО</t>
  </si>
  <si>
    <t xml:space="preserve">Головний бухгалтер
</t>
  </si>
  <si>
    <t>(начальник планово-фінансового відділу)</t>
  </si>
  <si>
    <t>М.П.</t>
  </si>
  <si>
    <t>М.П.                                (число, місяць, рік)</t>
  </si>
  <si>
    <t>Медикаменти та перев"язувальні матеріали</t>
  </si>
  <si>
    <t>Продукти харчування</t>
  </si>
  <si>
    <t>Дослідження і розробка, окремі заходи розвітку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</si>
  <si>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розвітку</t>
  </si>
  <si>
    <t>24129939   Дергачівська  районна  державна адміністрація</t>
  </si>
  <si>
    <t>м.Дергачі  Дергачівський р-н. Харківської області</t>
  </si>
  <si>
    <t>Лазарєв Г.Ю.</t>
  </si>
  <si>
    <t>Портна Н.А.</t>
  </si>
  <si>
    <t>Голова районної державної  адміністрації</t>
  </si>
  <si>
    <t>Кацуба В.М.</t>
  </si>
  <si>
    <t>вид бюджету             державний________________________________</t>
  </si>
  <si>
    <t>790</t>
  </si>
  <si>
    <t>24129939   Апарату  Дергачівської   районної   державної  адміністрації Харківської області</t>
  </si>
  <si>
    <t>Голова Харківської обласної державної  адміністрації</t>
  </si>
  <si>
    <t>Добкін М.М.</t>
  </si>
  <si>
    <r>
      <t>7901010</t>
    </r>
    <r>
      <rPr>
        <sz val="11"/>
        <rFont val="Times New Roman Cyr"/>
        <family val="1"/>
      </rPr>
      <t xml:space="preserve"> Здійснення виконавчої влади у Харківській області</t>
    </r>
  </si>
  <si>
    <r>
      <t>790</t>
    </r>
    <r>
      <rPr>
        <sz val="11"/>
        <rFont val="Times New Roman Cyr"/>
        <family val="1"/>
      </rPr>
      <t xml:space="preserve">  Харіквська обласна державна адміністрація</t>
    </r>
  </si>
  <si>
    <t>Голова Дергачівської районної державної адміністрації Харківської області</t>
  </si>
  <si>
    <t>С.І.Овсянніков</t>
  </si>
  <si>
    <t>Погоджено:  Начальником Головного фінансового управління</t>
  </si>
  <si>
    <t>_______________</t>
  </si>
  <si>
    <t>24129939    Дергачівська   районна   державна  адміністрація Харківської області</t>
  </si>
  <si>
    <r>
      <t>Затверджений у сумі</t>
    </r>
    <r>
      <rPr>
        <b/>
        <sz val="10"/>
        <rFont val="Times New Roman Cyr"/>
        <family val="1"/>
      </rPr>
      <t xml:space="preserve"> _469940,00  (Чотириста шістдесят дев'ять тисяч дев'ятсот сорок )__</t>
    </r>
    <r>
      <rPr>
        <sz val="10"/>
        <rFont val="Times New Roman Cyr"/>
        <family val="1"/>
      </rPr>
      <t>грн.</t>
    </r>
  </si>
  <si>
    <t>ТИМЧАСОВИЙ  ПЛАН  АСИГНУВАНЬ ІЗ ЗАГАЛЬНОГО ФОНДУ БЮДЖЕТУ на  1-квартал  2012 року</t>
  </si>
  <si>
    <t xml:space="preserve">  ПЛАН  АСИГНУВАНЬ ІЗ ЗАГАЛЬНОГО ФОНДУ БЮДЖЕТУ на  2012 року</t>
  </si>
  <si>
    <r>
      <t>Затверджений у сумі</t>
    </r>
    <r>
      <rPr>
        <b/>
        <sz val="10"/>
        <rFont val="Times New Roman Cyr"/>
        <family val="1"/>
      </rPr>
      <t xml:space="preserve"> _1303800,00  (Один мільйон триста три тисячі вісімсот )__</t>
    </r>
    <r>
      <rPr>
        <sz val="10"/>
        <rFont val="Times New Roman Cyr"/>
        <family val="1"/>
      </rPr>
      <t>грн.</t>
    </r>
  </si>
  <si>
    <t>вид бюджету             державний_______________________________________________</t>
  </si>
  <si>
    <r>
      <t>Затверджений у сумі</t>
    </r>
    <r>
      <rPr>
        <b/>
        <sz val="10"/>
        <rFont val="Times New Roman Cyr"/>
        <family val="1"/>
      </rPr>
      <t xml:space="preserve"> _3867000  (Три мільйони вісімсот шістдесят сім тисяч  сімсот )__</t>
    </r>
    <r>
      <rPr>
        <sz val="10"/>
        <rFont val="Times New Roman Cyr"/>
        <family val="1"/>
      </rPr>
      <t>грн.</t>
    </r>
  </si>
  <si>
    <t>Голова районної  державної  адміністрації</t>
  </si>
  <si>
    <t>Погоджено:  Начальником  фінансового управління</t>
  </si>
  <si>
    <t>В.В.Оніщенко</t>
  </si>
  <si>
    <r>
      <t>Затверджений у сумі</t>
    </r>
    <r>
      <rPr>
        <b/>
        <sz val="10"/>
        <rFont val="Times New Roman Cyr"/>
        <family val="1"/>
      </rPr>
      <t xml:space="preserve"> 2075451,00_(Два мільйона сімдесят п'ять тисяч чотириста п'ятдесят одна)__</t>
    </r>
    <r>
      <rPr>
        <sz val="10"/>
        <rFont val="Times New Roman Cyr"/>
        <family val="1"/>
      </rPr>
      <t>грн.</t>
    </r>
  </si>
  <si>
    <t>ЗВЕДЕНИЙ  ПЛАН  АСИГНУВАНЬ ІЗ ЗАГАЛЬНОГО ФОНДУ БЮДЖЕТУ на  2012 року</t>
  </si>
  <si>
    <r>
      <t>Затверджений у сумі</t>
    </r>
    <r>
      <rPr>
        <b/>
        <sz val="10"/>
        <rFont val="Times New Roman Cyr"/>
        <family val="1"/>
      </rPr>
      <t xml:space="preserve"> 3867000,00_(Три мільйони вісімсот шістдесят сім тисяч)__</t>
    </r>
    <r>
      <rPr>
        <sz val="10"/>
        <rFont val="Times New Roman Cyr"/>
        <family val="1"/>
      </rPr>
      <t>грн.</t>
    </r>
  </si>
  <si>
    <t>Голова Дергачівської районної державної  адміністрації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</si>
</sst>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&quot;a?i.&quot;* #,##0.00_);_(&quot;a?i.&quot;* \(#,##0.00\);_(&quot;a?i.&quot;* &quot;-&quot;??_);_(@_)"/>
    <numFmt numFmtId="202" formatCode="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15"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3"/>
      <name val="Times New Roman Cyr"/>
      <family val="1"/>
    </font>
    <font>
      <sz val="8"/>
      <name val="Times New Roman Cyr"/>
      <family val="1"/>
    </font>
    <font>
      <sz val="11"/>
      <color indexed="8"/>
      <name val="Times New Roman Cyr"/>
      <family val="1"/>
    </font>
    <font>
      <sz val="11"/>
      <name val="Times New Roman"/>
      <family val="1"/>
    </font>
    <font>
      <b/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17" applyFont="1" applyAlignment="1">
      <alignment horizontal="center"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Alignment="1">
      <alignment/>
      <protection/>
    </xf>
    <xf numFmtId="0" fontId="2" fillId="0" borderId="0" xfId="17" applyFont="1" applyAlignment="1">
      <alignment/>
      <protection/>
    </xf>
    <xf numFmtId="0" fontId="3" fillId="0" borderId="0" xfId="17" applyFont="1" applyBorder="1" applyAlignment="1">
      <alignment horizontal="center"/>
      <protection/>
    </xf>
    <xf numFmtId="0" fontId="2" fillId="0" borderId="1" xfId="17" applyFont="1" applyBorder="1" applyAlignment="1">
      <alignment horizontal="left"/>
      <protection/>
    </xf>
    <xf numFmtId="0" fontId="2" fillId="0" borderId="1" xfId="17" applyFont="1" applyBorder="1" applyAlignment="1">
      <alignment/>
      <protection/>
    </xf>
    <xf numFmtId="0" fontId="6" fillId="0" borderId="0" xfId="17" applyFont="1" applyAlignment="1">
      <alignment horizontal="center"/>
      <protection/>
    </xf>
    <xf numFmtId="0" fontId="2" fillId="0" borderId="2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"/>
      <protection/>
    </xf>
    <xf numFmtId="0" fontId="4" fillId="0" borderId="0" xfId="17" applyFont="1" applyBorder="1" applyAlignment="1">
      <alignment horizontal="left"/>
      <protection/>
    </xf>
    <xf numFmtId="0" fontId="4" fillId="0" borderId="0" xfId="17" applyFont="1" applyBorder="1" applyAlignment="1">
      <alignment horizontal="center"/>
      <protection/>
    </xf>
    <xf numFmtId="0" fontId="4" fillId="0" borderId="0" xfId="17" applyFont="1" applyFill="1" applyBorder="1" applyAlignment="1">
      <alignment horizontal="centerContinuous"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Continuous"/>
      <protection/>
    </xf>
    <xf numFmtId="0" fontId="4" fillId="0" borderId="1" xfId="17" applyFont="1" applyFill="1" applyBorder="1" applyAlignment="1">
      <alignment horizontal="center"/>
      <protection/>
    </xf>
    <xf numFmtId="0" fontId="4" fillId="0" borderId="1" xfId="17" applyFont="1" applyFill="1" applyBorder="1" applyAlignment="1">
      <alignment/>
      <protection/>
    </xf>
    <xf numFmtId="0" fontId="4" fillId="0" borderId="1" xfId="17" applyFont="1" applyFill="1" applyBorder="1" applyAlignment="1">
      <alignment horizontal="left"/>
      <protection/>
    </xf>
    <xf numFmtId="0" fontId="4" fillId="0" borderId="2" xfId="17" applyFont="1" applyFill="1" applyBorder="1" applyAlignment="1">
      <alignment horizontal="centerContinuous"/>
      <protection/>
    </xf>
    <xf numFmtId="0" fontId="4" fillId="0" borderId="0" xfId="17" applyFont="1" applyFill="1" applyAlignment="1">
      <alignment horizontal="left"/>
      <protection/>
    </xf>
    <xf numFmtId="0" fontId="4" fillId="0" borderId="0" xfId="17" applyFont="1" applyFill="1" applyBorder="1" applyAlignment="1">
      <alignment horizontal="left"/>
      <protection/>
    </xf>
    <xf numFmtId="0" fontId="4" fillId="0" borderId="3" xfId="17" applyFont="1" applyFill="1" applyBorder="1" applyAlignment="1">
      <alignment wrapText="1"/>
      <protection/>
    </xf>
    <xf numFmtId="0" fontId="4" fillId="0" borderId="3" xfId="17" applyFont="1" applyFill="1" applyBorder="1" applyAlignment="1">
      <alignment horizontal="center" vertical="top"/>
      <protection/>
    </xf>
    <xf numFmtId="0" fontId="3" fillId="0" borderId="0" xfId="17" applyFont="1" applyFill="1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4" fillId="0" borderId="0" xfId="17" applyFont="1" applyFill="1" applyAlignment="1">
      <alignment wrapText="1"/>
      <protection/>
    </xf>
    <xf numFmtId="0" fontId="4" fillId="0" borderId="1" xfId="17" applyFont="1" applyFill="1" applyBorder="1" applyAlignment="1">
      <alignment horizontal="centerContinuous"/>
      <protection/>
    </xf>
    <xf numFmtId="0" fontId="4" fillId="0" borderId="0" xfId="17" applyFont="1" applyFill="1" applyAlignment="1">
      <alignment horizontal="center" wrapText="1"/>
      <protection/>
    </xf>
    <xf numFmtId="0" fontId="4" fillId="0" borderId="0" xfId="17" applyFont="1" applyFill="1" applyAlignment="1">
      <alignment/>
      <protection/>
    </xf>
    <xf numFmtId="0" fontId="4" fillId="0" borderId="0" xfId="17" applyFont="1" applyFill="1" applyBorder="1" applyAlignment="1">
      <alignment horizontal="center"/>
      <protection/>
    </xf>
    <xf numFmtId="0" fontId="7" fillId="0" borderId="0" xfId="17" applyFont="1" applyFill="1">
      <alignment/>
      <protection/>
    </xf>
    <xf numFmtId="0" fontId="6" fillId="0" borderId="0" xfId="17" applyFont="1" applyFill="1" applyBorder="1" applyAlignment="1">
      <alignment horizontal="left"/>
      <protection/>
    </xf>
    <xf numFmtId="0" fontId="3" fillId="0" borderId="3" xfId="17" applyFont="1" applyBorder="1">
      <alignment/>
      <protection/>
    </xf>
    <xf numFmtId="0" fontId="4" fillId="0" borderId="1" xfId="17" applyFont="1" applyFill="1" applyBorder="1">
      <alignment/>
      <protection/>
    </xf>
    <xf numFmtId="0" fontId="2" fillId="0" borderId="0" xfId="17" applyFont="1" applyAlignment="1">
      <alignment horizontal="center"/>
      <protection/>
    </xf>
    <xf numFmtId="0" fontId="4" fillId="0" borderId="2" xfId="17" applyFont="1" applyBorder="1" applyAlignment="1">
      <alignment horizontal="centerContinuous"/>
      <protection/>
    </xf>
    <xf numFmtId="0" fontId="10" fillId="0" borderId="0" xfId="17" applyFont="1" applyAlignment="1">
      <alignment horizontal="centerContinuous" wrapText="1"/>
      <protection/>
    </xf>
    <xf numFmtId="0" fontId="4" fillId="0" borderId="4" xfId="17" applyFont="1" applyFill="1" applyBorder="1" applyAlignment="1">
      <alignment horizontal="centerContinuous"/>
      <protection/>
    </xf>
    <xf numFmtId="0" fontId="11" fillId="0" borderId="0" xfId="17" applyFont="1" applyFill="1" applyBorder="1" applyAlignment="1">
      <alignment horizontal="center"/>
      <protection/>
    </xf>
    <xf numFmtId="0" fontId="11" fillId="0" borderId="0" xfId="17" applyFont="1" applyFill="1" applyAlignment="1">
      <alignment horizontal="center"/>
      <protection/>
    </xf>
    <xf numFmtId="0" fontId="11" fillId="0" borderId="0" xfId="17" applyFont="1" applyFill="1" applyAlignment="1">
      <alignment horizontal="left"/>
      <protection/>
    </xf>
    <xf numFmtId="0" fontId="11" fillId="0" borderId="0" xfId="17" applyFont="1" applyFill="1" applyAlignment="1">
      <alignment/>
      <protection/>
    </xf>
    <xf numFmtId="0" fontId="2" fillId="0" borderId="3" xfId="17" applyFont="1" applyBorder="1" applyAlignment="1">
      <alignment horizontal="center" vertical="top" wrapText="1"/>
      <protection/>
    </xf>
    <xf numFmtId="0" fontId="8" fillId="0" borderId="3" xfId="17" applyFont="1" applyBorder="1" applyAlignment="1">
      <alignment horizontal="center" vertical="top" wrapText="1"/>
      <protection/>
    </xf>
    <xf numFmtId="0" fontId="2" fillId="0" borderId="0" xfId="17" applyFont="1" applyAlignment="1">
      <alignment horizontal="center" vertical="top" wrapText="1"/>
      <protection/>
    </xf>
    <xf numFmtId="0" fontId="12" fillId="0" borderId="3" xfId="17" applyFont="1" applyFill="1" applyBorder="1" applyAlignment="1">
      <alignment horizontal="left" wrapText="1"/>
      <protection/>
    </xf>
    <xf numFmtId="0" fontId="4" fillId="0" borderId="3" xfId="17" applyFont="1" applyBorder="1" applyAlignment="1">
      <alignment horizontal="center"/>
      <protection/>
    </xf>
    <xf numFmtId="0" fontId="4" fillId="0" borderId="3" xfId="17" applyFont="1" applyBorder="1">
      <alignment/>
      <protection/>
    </xf>
    <xf numFmtId="0" fontId="4" fillId="0" borderId="0" xfId="17" applyFont="1">
      <alignment/>
      <protection/>
    </xf>
    <xf numFmtId="0" fontId="8" fillId="0" borderId="0" xfId="17" applyFont="1" applyBorder="1">
      <alignment/>
      <protection/>
    </xf>
    <xf numFmtId="0" fontId="8" fillId="0" borderId="0" xfId="17" applyFont="1" applyBorder="1" applyAlignment="1">
      <alignment horizontal="center"/>
      <protection/>
    </xf>
    <xf numFmtId="0" fontId="9" fillId="0" borderId="0" xfId="17" applyFont="1" applyBorder="1">
      <alignment/>
      <protection/>
    </xf>
    <xf numFmtId="0" fontId="8" fillId="0" borderId="0" xfId="17" applyFont="1">
      <alignment/>
      <protection/>
    </xf>
    <xf numFmtId="0" fontId="4" fillId="0" borderId="0" xfId="17" applyFont="1" applyFill="1" applyAlignment="1">
      <alignment horizontal="left" vertical="top" wrapText="1"/>
      <protection/>
    </xf>
    <xf numFmtId="0" fontId="4" fillId="0" borderId="0" xfId="17" applyFont="1" applyFill="1" applyBorder="1" applyAlignment="1">
      <alignment horizontal="center" vertical="top"/>
      <protection/>
    </xf>
    <xf numFmtId="0" fontId="4" fillId="0" borderId="0" xfId="17" applyFont="1" applyFill="1" applyAlignment="1">
      <alignment vertical="top"/>
      <protection/>
    </xf>
    <xf numFmtId="0" fontId="11" fillId="0" borderId="0" xfId="17" applyFont="1" applyFill="1">
      <alignment/>
      <protection/>
    </xf>
    <xf numFmtId="0" fontId="11" fillId="0" borderId="0" xfId="17" applyFont="1" applyFill="1" applyBorder="1">
      <alignment/>
      <protection/>
    </xf>
    <xf numFmtId="0" fontId="11" fillId="0" borderId="0" xfId="17" applyFont="1" applyFill="1" applyAlignment="1">
      <alignment horizontal="centerContinuous"/>
      <protection/>
    </xf>
    <xf numFmtId="0" fontId="11" fillId="0" borderId="0" xfId="17" applyFont="1" applyFill="1" applyBorder="1" applyAlignment="1">
      <alignment horizontal="centerContinuous"/>
      <protection/>
    </xf>
    <xf numFmtId="0" fontId="11" fillId="0" borderId="0" xfId="17" applyFont="1" applyBorder="1" applyAlignment="1">
      <alignment horizontal="center"/>
      <protection/>
    </xf>
    <xf numFmtId="0" fontId="11" fillId="0" borderId="0" xfId="17" applyFont="1" applyBorder="1" applyAlignment="1">
      <alignment/>
      <protection/>
    </xf>
    <xf numFmtId="0" fontId="2" fillId="0" borderId="2" xfId="17" applyFont="1" applyBorder="1" applyAlignment="1">
      <alignment horizontal="centerContinuous" vertical="top"/>
      <protection/>
    </xf>
    <xf numFmtId="0" fontId="13" fillId="0" borderId="3" xfId="0" applyFont="1" applyBorder="1" applyAlignment="1">
      <alignment wrapText="1"/>
    </xf>
    <xf numFmtId="49" fontId="4" fillId="0" borderId="1" xfId="17" applyNumberFormat="1" applyFont="1" applyFill="1" applyBorder="1" applyAlignment="1">
      <alignment horizontal="centerContinuous"/>
      <protection/>
    </xf>
    <xf numFmtId="0" fontId="3" fillId="0" borderId="0" xfId="17" applyFont="1" applyAlignment="1">
      <alignment/>
      <protection/>
    </xf>
    <xf numFmtId="0" fontId="5" fillId="0" borderId="2" xfId="17" applyFont="1" applyBorder="1" applyAlignment="1">
      <alignment horizontal="centerContinuous" vertical="top"/>
      <protection/>
    </xf>
    <xf numFmtId="0" fontId="14" fillId="0" borderId="1" xfId="17" applyFont="1" applyFill="1" applyBorder="1" applyAlignment="1">
      <alignment horizontal="left"/>
      <protection/>
    </xf>
    <xf numFmtId="0" fontId="7" fillId="0" borderId="0" xfId="17" applyFont="1">
      <alignment/>
      <protection/>
    </xf>
    <xf numFmtId="0" fontId="4" fillId="0" borderId="0" xfId="17" applyFont="1" applyFill="1" applyAlignment="1">
      <alignment horizontal="center" wrapText="1"/>
      <protection/>
    </xf>
    <xf numFmtId="0" fontId="11" fillId="0" borderId="0" xfId="17" applyFont="1" applyAlignment="1">
      <alignment horizontal="center" wrapText="1"/>
      <protection/>
    </xf>
    <xf numFmtId="0" fontId="3" fillId="0" borderId="0" xfId="17" applyFont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49" fontId="4" fillId="0" borderId="1" xfId="17" applyNumberFormat="1" applyFont="1" applyFill="1" applyBorder="1" applyAlignment="1">
      <alignment horizontal="center"/>
      <protection/>
    </xf>
    <xf numFmtId="0" fontId="3" fillId="0" borderId="4" xfId="17" applyFont="1" applyFill="1" applyBorder="1" applyAlignment="1">
      <alignment horizontal="center"/>
      <protection/>
    </xf>
    <xf numFmtId="0" fontId="4" fillId="0" borderId="4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Dod5kochtor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M13" sqref="M13"/>
    </sheetView>
  </sheetViews>
  <sheetFormatPr defaultColWidth="9.140625" defaultRowHeight="12.75"/>
  <cols>
    <col min="1" max="1" width="31.8515625" style="25" customWidth="1"/>
    <col min="2" max="2" width="6.00390625" style="36" customWidth="1"/>
    <col min="3" max="3" width="8.421875" style="25" customWidth="1"/>
    <col min="4" max="4" width="9.00390625" style="25" customWidth="1"/>
    <col min="5" max="5" width="8.7109375" style="25" customWidth="1"/>
    <col min="6" max="6" width="8.28125" style="25" customWidth="1"/>
    <col min="7" max="7" width="7.8515625" style="25" customWidth="1"/>
    <col min="8" max="8" width="7.57421875" style="25" customWidth="1"/>
    <col min="9" max="9" width="8.57421875" style="25" customWidth="1"/>
    <col min="10" max="11" width="8.140625" style="25" customWidth="1"/>
    <col min="12" max="12" width="8.00390625" style="25" customWidth="1"/>
    <col min="13" max="13" width="8.140625" style="25" customWidth="1"/>
    <col min="14" max="14" width="8.28125" style="25" customWidth="1"/>
    <col min="15" max="15" width="9.28125" style="25" customWidth="1"/>
    <col min="16" max="16" width="7.57421875" style="25" customWidth="1"/>
    <col min="17" max="16384" width="9.140625" style="25" customWidth="1"/>
  </cols>
  <sheetData>
    <row r="1" ht="12.75">
      <c r="M1" s="25" t="s">
        <v>0</v>
      </c>
    </row>
    <row r="2" ht="12.75">
      <c r="L2" s="25" t="s">
        <v>1</v>
      </c>
    </row>
    <row r="3" spans="12:15" ht="10.5" customHeight="1">
      <c r="L3" s="72"/>
      <c r="M3" s="72"/>
      <c r="N3" s="72"/>
      <c r="O3" s="72"/>
    </row>
    <row r="4" spans="1:15" s="3" customFormat="1" ht="15">
      <c r="A4" s="11"/>
      <c r="B4" s="67"/>
      <c r="C4" s="2"/>
      <c r="D4" s="2"/>
      <c r="E4" s="4" t="s">
        <v>79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2.75" customHeight="1">
      <c r="A5" s="12"/>
      <c r="B5" s="1"/>
      <c r="C5" s="12"/>
      <c r="D5" s="73" t="s">
        <v>80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3" customFormat="1" ht="12.75" customHeight="1">
      <c r="A6" s="12"/>
      <c r="B6" s="8"/>
      <c r="C6" s="12"/>
      <c r="D6" s="12"/>
      <c r="E6" s="12"/>
      <c r="F6" s="8"/>
      <c r="G6" s="8"/>
      <c r="H6" s="64" t="s">
        <v>2</v>
      </c>
      <c r="I6" s="64"/>
      <c r="J6" s="64"/>
      <c r="K6" s="68" t="s">
        <v>55</v>
      </c>
      <c r="L6" s="64"/>
      <c r="M6" s="9"/>
      <c r="N6" s="4"/>
      <c r="O6" s="62"/>
    </row>
    <row r="7" spans="1:15" s="3" customFormat="1" ht="9.75" customHeight="1">
      <c r="A7" s="12"/>
      <c r="B7" s="1"/>
      <c r="C7" s="12"/>
      <c r="D7" s="12"/>
      <c r="F7" s="1"/>
      <c r="G7" s="1"/>
      <c r="H7" s="9" t="s">
        <v>3</v>
      </c>
      <c r="I7" s="9"/>
      <c r="J7" s="9"/>
      <c r="K7" s="9" t="s">
        <v>4</v>
      </c>
      <c r="L7" s="9"/>
      <c r="M7" s="9"/>
      <c r="N7" s="4"/>
      <c r="O7" s="62"/>
    </row>
    <row r="8" spans="1:15" s="3" customFormat="1" ht="12.75" customHeight="1">
      <c r="A8" s="11"/>
      <c r="B8" s="1"/>
      <c r="C8" s="2"/>
      <c r="D8" s="2"/>
      <c r="E8" s="2"/>
      <c r="F8" s="1"/>
      <c r="G8" s="1"/>
      <c r="H8" s="6"/>
      <c r="I8" s="6"/>
      <c r="J8" s="6"/>
      <c r="K8" s="6"/>
      <c r="L8" s="7"/>
      <c r="M8" s="7"/>
      <c r="N8" s="4"/>
      <c r="O8" s="63"/>
    </row>
    <row r="9" spans="1:15" s="3" customFormat="1" ht="12.75" customHeight="1">
      <c r="A9" s="11"/>
      <c r="B9" s="5"/>
      <c r="C9" s="12"/>
      <c r="D9" s="12"/>
      <c r="E9" s="12"/>
      <c r="F9" s="5"/>
      <c r="G9" s="5"/>
      <c r="H9" s="9" t="s">
        <v>5</v>
      </c>
      <c r="I9" s="9"/>
      <c r="J9" s="9"/>
      <c r="K9" s="9"/>
      <c r="L9" s="9"/>
      <c r="M9" s="9"/>
      <c r="N9" s="10" t="s">
        <v>44</v>
      </c>
      <c r="O9" s="62"/>
    </row>
    <row r="10" spans="1:15" s="4" customFormat="1" ht="16.5">
      <c r="A10" s="38" t="s">
        <v>78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0" customFormat="1" ht="15.75" customHeight="1" hidden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30" customFormat="1" ht="12.75" customHeight="1" hidden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30" customFormat="1" ht="11.25" customHeight="1">
      <c r="A13" s="69" t="s">
        <v>67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30" customFormat="1" ht="12.75" customHeight="1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30" customFormat="1" ht="11.25" customHeight="1">
      <c r="A15" s="18" t="s">
        <v>51</v>
      </c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6"/>
    </row>
    <row r="16" spans="1:15" s="30" customFormat="1" ht="12.75" customHeight="1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30" customFormat="1" ht="12.75" customHeight="1">
      <c r="A17" s="20" t="s">
        <v>56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6" s="20" customFormat="1" ht="14.25" customHeight="1">
      <c r="A18" s="21" t="s">
        <v>21</v>
      </c>
      <c r="B18" s="21"/>
      <c r="C18" s="33"/>
      <c r="D18" s="33"/>
      <c r="F18" s="28"/>
      <c r="G18" s="28"/>
      <c r="H18" s="28"/>
      <c r="I18" s="28"/>
      <c r="J18" s="74" t="s">
        <v>62</v>
      </c>
      <c r="K18" s="75"/>
      <c r="L18" s="75"/>
      <c r="M18" s="75"/>
      <c r="N18" s="75"/>
      <c r="O18" s="75"/>
      <c r="P18" s="21"/>
    </row>
    <row r="19" spans="1:16" s="20" customFormat="1" ht="15.75" customHeight="1">
      <c r="A19" s="21" t="s">
        <v>22</v>
      </c>
      <c r="B19" s="21"/>
      <c r="C19" s="33"/>
      <c r="D19" s="33"/>
      <c r="E19" s="18"/>
      <c r="F19" s="28"/>
      <c r="G19" s="18"/>
      <c r="H19" s="39"/>
      <c r="I19" s="76" t="s">
        <v>61</v>
      </c>
      <c r="J19" s="77"/>
      <c r="K19" s="77"/>
      <c r="L19" s="77"/>
      <c r="M19" s="77"/>
      <c r="N19" s="77"/>
      <c r="O19" s="77"/>
      <c r="P19" s="21"/>
    </row>
    <row r="20" spans="1:17" s="20" customFormat="1" ht="11.25" customHeight="1">
      <c r="A20" s="21" t="s">
        <v>23</v>
      </c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 t="s">
        <v>24</v>
      </c>
      <c r="P20" s="21"/>
      <c r="Q20" s="31"/>
    </row>
    <row r="21" spans="1:15" s="43" customFormat="1" ht="9" customHeight="1">
      <c r="A21" s="40"/>
      <c r="B21" s="40"/>
      <c r="C21" s="40"/>
      <c r="D21" s="40"/>
      <c r="E21" s="41"/>
      <c r="F21" s="41"/>
      <c r="G21" s="41"/>
      <c r="H21" s="42"/>
      <c r="N21" s="40"/>
      <c r="O21" s="40" t="s">
        <v>9</v>
      </c>
    </row>
    <row r="22" spans="1:15" s="46" customFormat="1" ht="13.5" customHeight="1">
      <c r="A22" s="44" t="s">
        <v>10</v>
      </c>
      <c r="B22" s="44" t="s">
        <v>19</v>
      </c>
      <c r="C22" s="45" t="s">
        <v>25</v>
      </c>
      <c r="D22" s="45" t="s">
        <v>26</v>
      </c>
      <c r="E22" s="45" t="s">
        <v>27</v>
      </c>
      <c r="F22" s="45" t="s">
        <v>28</v>
      </c>
      <c r="G22" s="45" t="s">
        <v>29</v>
      </c>
      <c r="H22" s="45" t="s">
        <v>30</v>
      </c>
      <c r="I22" s="45" t="s">
        <v>31</v>
      </c>
      <c r="J22" s="45" t="s">
        <v>32</v>
      </c>
      <c r="K22" s="45" t="s">
        <v>33</v>
      </c>
      <c r="L22" s="45" t="s">
        <v>34</v>
      </c>
      <c r="M22" s="45" t="s">
        <v>35</v>
      </c>
      <c r="N22" s="45" t="s">
        <v>36</v>
      </c>
      <c r="O22" s="45" t="s">
        <v>37</v>
      </c>
    </row>
    <row r="23" spans="1:15" s="46" customFormat="1" ht="10.5" customHeight="1">
      <c r="A23" s="44">
        <v>1</v>
      </c>
      <c r="B23" s="44">
        <v>2</v>
      </c>
      <c r="C23" s="45">
        <v>3</v>
      </c>
      <c r="D23" s="45">
        <v>4</v>
      </c>
      <c r="E23" s="45">
        <v>5</v>
      </c>
      <c r="F23" s="45">
        <v>6</v>
      </c>
      <c r="G23" s="45">
        <v>7</v>
      </c>
      <c r="H23" s="45">
        <v>8</v>
      </c>
      <c r="I23" s="45">
        <v>9</v>
      </c>
      <c r="J23" s="45">
        <v>10</v>
      </c>
      <c r="K23" s="45">
        <v>11</v>
      </c>
      <c r="L23" s="45">
        <v>12</v>
      </c>
      <c r="M23" s="45">
        <v>13</v>
      </c>
      <c r="N23" s="45">
        <v>14</v>
      </c>
      <c r="O23" s="45">
        <v>15</v>
      </c>
    </row>
    <row r="24" spans="1:15" s="50" customFormat="1" ht="27.75" customHeight="1">
      <c r="A24" s="47" t="s">
        <v>38</v>
      </c>
      <c r="B24" s="48">
        <v>1110</v>
      </c>
      <c r="C24" s="49">
        <v>200400</v>
      </c>
      <c r="D24" s="49">
        <v>200400</v>
      </c>
      <c r="E24" s="49">
        <v>200400</v>
      </c>
      <c r="F24" s="49">
        <v>202800</v>
      </c>
      <c r="G24" s="49">
        <v>217100</v>
      </c>
      <c r="H24" s="49">
        <v>242500</v>
      </c>
      <c r="I24" s="49">
        <v>242500</v>
      </c>
      <c r="J24" s="49">
        <v>250200</v>
      </c>
      <c r="K24" s="49">
        <v>198500</v>
      </c>
      <c r="L24" s="49">
        <v>208000</v>
      </c>
      <c r="M24" s="49">
        <v>206400</v>
      </c>
      <c r="N24" s="49">
        <v>230800</v>
      </c>
      <c r="O24" s="49">
        <f aca="true" t="shared" si="0" ref="O24:O32">SUM(C24:N24)</f>
        <v>2600000</v>
      </c>
    </row>
    <row r="25" spans="1:15" s="50" customFormat="1" ht="15" customHeight="1">
      <c r="A25" s="47" t="s">
        <v>11</v>
      </c>
      <c r="B25" s="48">
        <v>1120</v>
      </c>
      <c r="C25" s="49">
        <v>73100</v>
      </c>
      <c r="D25" s="49">
        <v>73100</v>
      </c>
      <c r="E25" s="49">
        <v>73100</v>
      </c>
      <c r="F25" s="49">
        <v>73600</v>
      </c>
      <c r="G25" s="49">
        <v>78800</v>
      </c>
      <c r="H25" s="49">
        <v>88000</v>
      </c>
      <c r="I25" s="49">
        <v>88000</v>
      </c>
      <c r="J25" s="49">
        <v>90800</v>
      </c>
      <c r="K25" s="49">
        <v>71800</v>
      </c>
      <c r="L25" s="49">
        <v>75300</v>
      </c>
      <c r="M25" s="49">
        <v>74700</v>
      </c>
      <c r="N25" s="49">
        <v>83500</v>
      </c>
      <c r="O25" s="49">
        <f t="shared" si="0"/>
        <v>943800</v>
      </c>
    </row>
    <row r="26" spans="1:15" s="50" customFormat="1" ht="27.75" customHeight="1">
      <c r="A26" s="47" t="s">
        <v>46</v>
      </c>
      <c r="B26" s="48">
        <v>1132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>
        <f t="shared" si="0"/>
        <v>0</v>
      </c>
    </row>
    <row r="27" spans="1:15" s="50" customFormat="1" ht="14.25" customHeight="1">
      <c r="A27" s="47" t="s">
        <v>47</v>
      </c>
      <c r="B27" s="48">
        <v>1133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>
        <f t="shared" si="0"/>
        <v>0</v>
      </c>
    </row>
    <row r="28" spans="1:15" s="50" customFormat="1" ht="28.5" customHeight="1">
      <c r="A28" s="22" t="s">
        <v>12</v>
      </c>
      <c r="B28" s="23">
        <v>1160</v>
      </c>
      <c r="C28" s="49">
        <v>19030</v>
      </c>
      <c r="D28" s="49">
        <v>19030</v>
      </c>
      <c r="E28" s="49">
        <v>16950</v>
      </c>
      <c r="F28" s="49">
        <v>8250</v>
      </c>
      <c r="G28" s="49">
        <v>9600</v>
      </c>
      <c r="H28" s="49">
        <v>8450</v>
      </c>
      <c r="I28" s="49">
        <v>8450</v>
      </c>
      <c r="J28" s="49">
        <v>8450</v>
      </c>
      <c r="K28" s="49">
        <v>31800</v>
      </c>
      <c r="L28" s="49">
        <v>20900</v>
      </c>
      <c r="M28" s="49">
        <v>23100</v>
      </c>
      <c r="N28" s="49">
        <v>23690</v>
      </c>
      <c r="O28" s="49">
        <f t="shared" si="0"/>
        <v>197700</v>
      </c>
    </row>
    <row r="29" spans="1:15" s="50" customFormat="1" ht="42" customHeight="1">
      <c r="A29" s="65" t="s">
        <v>48</v>
      </c>
      <c r="B29" s="23">
        <v>1171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>
        <f t="shared" si="0"/>
        <v>0</v>
      </c>
    </row>
    <row r="30" spans="1:15" s="50" customFormat="1" ht="42" customHeight="1">
      <c r="A30" s="65" t="s">
        <v>49</v>
      </c>
      <c r="B30" s="23">
        <v>1172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>
        <f t="shared" si="0"/>
        <v>0</v>
      </c>
    </row>
    <row r="31" spans="1:15" s="50" customFormat="1" ht="13.5" customHeight="1">
      <c r="A31" s="47" t="s">
        <v>13</v>
      </c>
      <c r="B31" s="48">
        <v>1340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>
        <f t="shared" si="0"/>
        <v>0</v>
      </c>
    </row>
    <row r="32" spans="1:15" s="50" customFormat="1" ht="13.5" customHeight="1">
      <c r="A32" s="47" t="s">
        <v>39</v>
      </c>
      <c r="B32" s="48" t="s">
        <v>40</v>
      </c>
      <c r="C32" s="49">
        <v>1410</v>
      </c>
      <c r="D32" s="49">
        <v>1410</v>
      </c>
      <c r="E32" s="49">
        <v>1410</v>
      </c>
      <c r="F32" s="49">
        <v>5400</v>
      </c>
      <c r="G32" s="49">
        <v>15150</v>
      </c>
      <c r="H32" s="49">
        <v>17850</v>
      </c>
      <c r="I32" s="49">
        <v>20370</v>
      </c>
      <c r="J32" s="49">
        <v>21300</v>
      </c>
      <c r="K32" s="49">
        <v>19950</v>
      </c>
      <c r="L32" s="49">
        <v>7350</v>
      </c>
      <c r="M32" s="49">
        <v>9900</v>
      </c>
      <c r="N32" s="49">
        <v>4000</v>
      </c>
      <c r="O32" s="49">
        <f t="shared" si="0"/>
        <v>125500</v>
      </c>
    </row>
    <row r="33" spans="1:15" s="50" customFormat="1" ht="13.5" customHeight="1">
      <c r="A33" s="49" t="s">
        <v>41</v>
      </c>
      <c r="B33" s="48"/>
      <c r="C33" s="34">
        <f aca="true" t="shared" si="1" ref="C33:O33">C24+C25+C26+C27+C28+C29+C30+C31+C32</f>
        <v>293940</v>
      </c>
      <c r="D33" s="34">
        <f t="shared" si="1"/>
        <v>293940</v>
      </c>
      <c r="E33" s="34">
        <f t="shared" si="1"/>
        <v>291860</v>
      </c>
      <c r="F33" s="34">
        <f t="shared" si="1"/>
        <v>290050</v>
      </c>
      <c r="G33" s="34">
        <f t="shared" si="1"/>
        <v>320650</v>
      </c>
      <c r="H33" s="34">
        <f t="shared" si="1"/>
        <v>356800</v>
      </c>
      <c r="I33" s="34">
        <f t="shared" si="1"/>
        <v>359320</v>
      </c>
      <c r="J33" s="34">
        <f t="shared" si="1"/>
        <v>370750</v>
      </c>
      <c r="K33" s="34">
        <f t="shared" si="1"/>
        <v>322050</v>
      </c>
      <c r="L33" s="34">
        <f t="shared" si="1"/>
        <v>311550</v>
      </c>
      <c r="M33" s="34">
        <f t="shared" si="1"/>
        <v>314100</v>
      </c>
      <c r="N33" s="34">
        <f t="shared" si="1"/>
        <v>341990</v>
      </c>
      <c r="O33" s="34">
        <f t="shared" si="1"/>
        <v>3867000</v>
      </c>
    </row>
    <row r="34" spans="1:15" s="54" customFormat="1" ht="12" customHeight="1">
      <c r="A34" s="51"/>
      <c r="B34" s="52"/>
      <c r="C34" s="53"/>
      <c r="D34" s="53"/>
      <c r="E34" s="53"/>
      <c r="F34" s="51"/>
      <c r="G34" s="51"/>
      <c r="H34" s="51"/>
      <c r="I34" s="51"/>
      <c r="J34" s="51"/>
      <c r="K34" s="51"/>
      <c r="L34" s="51"/>
      <c r="M34" s="51"/>
      <c r="N34" s="51"/>
      <c r="O34" s="53"/>
    </row>
    <row r="35" spans="1:11" s="14" customFormat="1" ht="28.5" customHeight="1">
      <c r="A35" s="71" t="s">
        <v>63</v>
      </c>
      <c r="B35" s="71"/>
      <c r="C35" s="71"/>
      <c r="D35" s="31"/>
      <c r="E35" s="31"/>
      <c r="F35" s="16"/>
      <c r="G35" s="16"/>
      <c r="H35" s="16"/>
      <c r="I35" s="16" t="s">
        <v>55</v>
      </c>
      <c r="J35" s="35"/>
      <c r="K35" s="35"/>
    </row>
    <row r="36" spans="1:11" s="57" customFormat="1" ht="13.5" customHeight="1">
      <c r="A36" s="55" t="s">
        <v>42</v>
      </c>
      <c r="B36" s="56"/>
      <c r="C36" s="56"/>
      <c r="D36" s="56"/>
      <c r="E36" s="56"/>
      <c r="G36" s="37" t="s">
        <v>3</v>
      </c>
      <c r="H36" s="56"/>
      <c r="I36" s="37" t="s">
        <v>4</v>
      </c>
      <c r="J36" s="37"/>
      <c r="K36" s="37"/>
    </row>
    <row r="37" spans="1:11" s="14" customFormat="1" ht="12.75" customHeight="1">
      <c r="A37" s="20" t="s">
        <v>43</v>
      </c>
      <c r="B37" s="31"/>
      <c r="C37" s="31"/>
      <c r="D37" s="31"/>
      <c r="E37" s="31"/>
      <c r="F37" s="16"/>
      <c r="G37" s="16"/>
      <c r="H37" s="16"/>
      <c r="I37" s="16" t="s">
        <v>53</v>
      </c>
      <c r="J37" s="35"/>
      <c r="K37" s="35"/>
    </row>
    <row r="38" spans="1:11" s="14" customFormat="1" ht="13.5" customHeight="1">
      <c r="A38" s="29"/>
      <c r="B38" s="31"/>
      <c r="C38" s="31"/>
      <c r="D38" s="31"/>
      <c r="E38" s="31"/>
      <c r="F38" s="37" t="s">
        <v>3</v>
      </c>
      <c r="G38" s="37"/>
      <c r="H38" s="37"/>
      <c r="I38" s="37" t="s">
        <v>4</v>
      </c>
      <c r="J38" s="37"/>
      <c r="K38" s="37"/>
    </row>
    <row r="39" spans="1:7" s="58" customFormat="1" ht="9.75" customHeight="1">
      <c r="A39" s="43" t="s">
        <v>15</v>
      </c>
      <c r="C39" s="59"/>
      <c r="D39" s="60"/>
      <c r="E39" s="60"/>
      <c r="F39" s="61"/>
      <c r="G39" s="61"/>
    </row>
    <row r="40" spans="1:4" s="14" customFormat="1" ht="15">
      <c r="A40" s="30" t="s">
        <v>45</v>
      </c>
      <c r="B40" s="30"/>
      <c r="C40" s="31"/>
      <c r="D40" s="31"/>
    </row>
    <row r="41" spans="1:2" s="14" customFormat="1" ht="15" hidden="1">
      <c r="A41" s="27"/>
      <c r="B41" s="24"/>
    </row>
    <row r="42" spans="1:15" ht="15.75" hidden="1">
      <c r="A42" s="32" t="s">
        <v>16</v>
      </c>
      <c r="B42" s="1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1" ht="15.75" hidden="1">
      <c r="A43" s="32" t="s">
        <v>17</v>
      </c>
      <c r="K43" s="25" t="s">
        <v>18</v>
      </c>
    </row>
    <row r="46" spans="1:10" ht="15.75">
      <c r="A46" s="70" t="s">
        <v>75</v>
      </c>
      <c r="G46" s="25" t="s">
        <v>66</v>
      </c>
      <c r="J46" s="70" t="s">
        <v>76</v>
      </c>
    </row>
    <row r="47" ht="12.75">
      <c r="G47" s="25" t="s">
        <v>3</v>
      </c>
    </row>
  </sheetData>
  <mergeCells count="5">
    <mergeCell ref="A35:C35"/>
    <mergeCell ref="L3:O3"/>
    <mergeCell ref="D5:O5"/>
    <mergeCell ref="J18:O18"/>
    <mergeCell ref="I19:O19"/>
  </mergeCells>
  <printOptions horizontalCentered="1"/>
  <pageMargins left="0.5118110236220472" right="0.3937007874015748" top="0" bottom="0.07874015748031496" header="0.4330708661417323" footer="0.1968503937007874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D5" sqref="D5:O5"/>
    </sheetView>
  </sheetViews>
  <sheetFormatPr defaultColWidth="9.140625" defaultRowHeight="12.75"/>
  <cols>
    <col min="1" max="1" width="31.8515625" style="25" customWidth="1"/>
    <col min="2" max="2" width="6.00390625" style="36" customWidth="1"/>
    <col min="3" max="3" width="8.421875" style="25" customWidth="1"/>
    <col min="4" max="4" width="9.00390625" style="25" customWidth="1"/>
    <col min="5" max="5" width="8.7109375" style="25" customWidth="1"/>
    <col min="6" max="6" width="8.28125" style="25" customWidth="1"/>
    <col min="7" max="7" width="7.8515625" style="25" customWidth="1"/>
    <col min="8" max="8" width="7.57421875" style="25" customWidth="1"/>
    <col min="9" max="9" width="8.57421875" style="25" customWidth="1"/>
    <col min="10" max="11" width="8.140625" style="25" customWidth="1"/>
    <col min="12" max="12" width="8.00390625" style="25" customWidth="1"/>
    <col min="13" max="13" width="8.140625" style="25" customWidth="1"/>
    <col min="14" max="14" width="8.28125" style="25" customWidth="1"/>
    <col min="15" max="15" width="9.28125" style="25" customWidth="1"/>
    <col min="16" max="16" width="7.57421875" style="25" customWidth="1"/>
    <col min="17" max="16384" width="9.140625" style="25" customWidth="1"/>
  </cols>
  <sheetData>
    <row r="1" ht="12.75">
      <c r="M1" s="25" t="s">
        <v>0</v>
      </c>
    </row>
    <row r="2" ht="12.75">
      <c r="L2" s="25" t="s">
        <v>1</v>
      </c>
    </row>
    <row r="3" spans="12:15" ht="10.5" customHeight="1">
      <c r="L3" s="72"/>
      <c r="M3" s="72"/>
      <c r="N3" s="72"/>
      <c r="O3" s="72"/>
    </row>
    <row r="4" spans="1:15" s="3" customFormat="1" ht="15">
      <c r="A4" s="11"/>
      <c r="B4" s="67"/>
      <c r="C4" s="2"/>
      <c r="D4" s="2"/>
      <c r="E4" s="4" t="s">
        <v>77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2.75" customHeight="1">
      <c r="A5" s="12"/>
      <c r="B5" s="1"/>
      <c r="C5" s="12"/>
      <c r="D5" s="73" t="s">
        <v>80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3" customFormat="1" ht="12.75" customHeight="1">
      <c r="A6" s="12"/>
      <c r="B6" s="8"/>
      <c r="C6" s="12"/>
      <c r="D6" s="12"/>
      <c r="E6" s="12"/>
      <c r="F6" s="8"/>
      <c r="G6" s="8"/>
      <c r="H6" s="64" t="s">
        <v>2</v>
      </c>
      <c r="I6" s="64"/>
      <c r="J6" s="64"/>
      <c r="K6" s="68" t="s">
        <v>55</v>
      </c>
      <c r="L6" s="64"/>
      <c r="M6" s="9"/>
      <c r="N6" s="4"/>
      <c r="O6" s="62"/>
    </row>
    <row r="7" spans="1:15" s="3" customFormat="1" ht="9.75" customHeight="1">
      <c r="A7" s="12"/>
      <c r="B7" s="1"/>
      <c r="C7" s="12"/>
      <c r="D7" s="12"/>
      <c r="F7" s="1"/>
      <c r="G7" s="1"/>
      <c r="H7" s="9" t="s">
        <v>3</v>
      </c>
      <c r="I7" s="9"/>
      <c r="J7" s="9"/>
      <c r="K7" s="9" t="s">
        <v>4</v>
      </c>
      <c r="L7" s="9"/>
      <c r="M7" s="9"/>
      <c r="N7" s="4"/>
      <c r="O7" s="62"/>
    </row>
    <row r="8" spans="1:15" s="3" customFormat="1" ht="12.75" customHeight="1">
      <c r="A8" s="11"/>
      <c r="B8" s="1"/>
      <c r="C8" s="2"/>
      <c r="D8" s="2"/>
      <c r="E8" s="2"/>
      <c r="F8" s="1"/>
      <c r="G8" s="1"/>
      <c r="H8" s="6"/>
      <c r="I8" s="6"/>
      <c r="J8" s="6"/>
      <c r="K8" s="6"/>
      <c r="L8" s="7"/>
      <c r="M8" s="7"/>
      <c r="N8" s="4"/>
      <c r="O8" s="63"/>
    </row>
    <row r="9" spans="1:15" s="3" customFormat="1" ht="12.75" customHeight="1">
      <c r="A9" s="11"/>
      <c r="B9" s="5"/>
      <c r="C9" s="12"/>
      <c r="D9" s="12"/>
      <c r="E9" s="12"/>
      <c r="F9" s="5"/>
      <c r="G9" s="5"/>
      <c r="H9" s="9" t="s">
        <v>5</v>
      </c>
      <c r="I9" s="9"/>
      <c r="J9" s="9"/>
      <c r="K9" s="9"/>
      <c r="L9" s="9"/>
      <c r="M9" s="9"/>
      <c r="N9" s="10" t="s">
        <v>44</v>
      </c>
      <c r="O9" s="62"/>
    </row>
    <row r="10" spans="1:15" s="4" customFormat="1" ht="16.5">
      <c r="A10" s="38" t="s">
        <v>70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0" customFormat="1" ht="15.75" customHeight="1" hidden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30" customFormat="1" ht="12.75" customHeight="1" hidden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30" customFormat="1" ht="11.25" customHeight="1">
      <c r="A13" s="69" t="s">
        <v>67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30" customFormat="1" ht="12.75" customHeight="1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30" customFormat="1" ht="11.25" customHeight="1">
      <c r="A15" s="18" t="s">
        <v>51</v>
      </c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6"/>
    </row>
    <row r="16" spans="1:15" s="30" customFormat="1" ht="12.75" customHeight="1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30" customFormat="1" ht="12.75" customHeight="1">
      <c r="A17" s="20" t="s">
        <v>56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6" s="20" customFormat="1" ht="14.25" customHeight="1">
      <c r="A18" s="21" t="s">
        <v>21</v>
      </c>
      <c r="B18" s="21"/>
      <c r="C18" s="33"/>
      <c r="D18" s="33"/>
      <c r="F18" s="28"/>
      <c r="G18" s="28"/>
      <c r="H18" s="28"/>
      <c r="I18" s="28"/>
      <c r="J18" s="74" t="s">
        <v>62</v>
      </c>
      <c r="K18" s="75"/>
      <c r="L18" s="75"/>
      <c r="M18" s="75"/>
      <c r="N18" s="75"/>
      <c r="O18" s="75"/>
      <c r="P18" s="21"/>
    </row>
    <row r="19" spans="1:16" s="20" customFormat="1" ht="15.75" customHeight="1">
      <c r="A19" s="21" t="s">
        <v>22</v>
      </c>
      <c r="B19" s="21"/>
      <c r="C19" s="33"/>
      <c r="D19" s="33"/>
      <c r="E19" s="18"/>
      <c r="F19" s="28"/>
      <c r="G19" s="18"/>
      <c r="H19" s="39"/>
      <c r="I19" s="76" t="s">
        <v>61</v>
      </c>
      <c r="J19" s="77"/>
      <c r="K19" s="77"/>
      <c r="L19" s="77"/>
      <c r="M19" s="77"/>
      <c r="N19" s="77"/>
      <c r="O19" s="77"/>
      <c r="P19" s="21"/>
    </row>
    <row r="20" spans="1:17" s="20" customFormat="1" ht="11.25" customHeight="1">
      <c r="A20" s="21" t="s">
        <v>23</v>
      </c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 t="s">
        <v>24</v>
      </c>
      <c r="P20" s="21"/>
      <c r="Q20" s="31"/>
    </row>
    <row r="21" spans="1:15" s="43" customFormat="1" ht="9" customHeight="1">
      <c r="A21" s="40"/>
      <c r="B21" s="40"/>
      <c r="C21" s="40"/>
      <c r="D21" s="40"/>
      <c r="E21" s="41"/>
      <c r="F21" s="41"/>
      <c r="G21" s="41"/>
      <c r="H21" s="42"/>
      <c r="N21" s="40"/>
      <c r="O21" s="40" t="s">
        <v>9</v>
      </c>
    </row>
    <row r="22" spans="1:15" s="46" customFormat="1" ht="13.5" customHeight="1">
      <c r="A22" s="44" t="s">
        <v>10</v>
      </c>
      <c r="B22" s="44" t="s">
        <v>19</v>
      </c>
      <c r="C22" s="45" t="s">
        <v>25</v>
      </c>
      <c r="D22" s="45" t="s">
        <v>26</v>
      </c>
      <c r="E22" s="45" t="s">
        <v>27</v>
      </c>
      <c r="F22" s="45" t="s">
        <v>28</v>
      </c>
      <c r="G22" s="45" t="s">
        <v>29</v>
      </c>
      <c r="H22" s="45" t="s">
        <v>30</v>
      </c>
      <c r="I22" s="45" t="s">
        <v>31</v>
      </c>
      <c r="J22" s="45" t="s">
        <v>32</v>
      </c>
      <c r="K22" s="45" t="s">
        <v>33</v>
      </c>
      <c r="L22" s="45" t="s">
        <v>34</v>
      </c>
      <c r="M22" s="45" t="s">
        <v>35</v>
      </c>
      <c r="N22" s="45" t="s">
        <v>36</v>
      </c>
      <c r="O22" s="45" t="s">
        <v>37</v>
      </c>
    </row>
    <row r="23" spans="1:15" s="46" customFormat="1" ht="10.5" customHeight="1">
      <c r="A23" s="44">
        <v>1</v>
      </c>
      <c r="B23" s="44">
        <v>2</v>
      </c>
      <c r="C23" s="45">
        <v>3</v>
      </c>
      <c r="D23" s="45">
        <v>4</v>
      </c>
      <c r="E23" s="45">
        <v>5</v>
      </c>
      <c r="F23" s="45">
        <v>6</v>
      </c>
      <c r="G23" s="45">
        <v>7</v>
      </c>
      <c r="H23" s="45">
        <v>8</v>
      </c>
      <c r="I23" s="45">
        <v>9</v>
      </c>
      <c r="J23" s="45">
        <v>10</v>
      </c>
      <c r="K23" s="45">
        <v>11</v>
      </c>
      <c r="L23" s="45">
        <v>12</v>
      </c>
      <c r="M23" s="45">
        <v>13</v>
      </c>
      <c r="N23" s="45">
        <v>14</v>
      </c>
      <c r="O23" s="45">
        <v>15</v>
      </c>
    </row>
    <row r="24" spans="1:15" s="50" customFormat="1" ht="27.75" customHeight="1">
      <c r="A24" s="47" t="s">
        <v>38</v>
      </c>
      <c r="B24" s="48">
        <v>1110</v>
      </c>
      <c r="C24" s="49">
        <v>109237</v>
      </c>
      <c r="D24" s="49">
        <v>109237</v>
      </c>
      <c r="E24" s="49">
        <v>109237</v>
      </c>
      <c r="F24" s="49">
        <v>107222</v>
      </c>
      <c r="G24" s="49">
        <v>111889</v>
      </c>
      <c r="H24" s="49">
        <v>128254</v>
      </c>
      <c r="I24" s="49">
        <v>128254</v>
      </c>
      <c r="J24" s="49">
        <v>132240</v>
      </c>
      <c r="K24" s="49">
        <v>104885</v>
      </c>
      <c r="L24" s="49">
        <v>109971</v>
      </c>
      <c r="M24" s="49">
        <v>109146</v>
      </c>
      <c r="N24" s="49">
        <v>115068</v>
      </c>
      <c r="O24" s="49">
        <f>SUM(C24:N24)</f>
        <v>1374640</v>
      </c>
    </row>
    <row r="25" spans="1:15" s="50" customFormat="1" ht="15" customHeight="1">
      <c r="A25" s="47" t="s">
        <v>11</v>
      </c>
      <c r="B25" s="48">
        <v>1120</v>
      </c>
      <c r="C25" s="49">
        <v>39846</v>
      </c>
      <c r="D25" s="49">
        <v>39846</v>
      </c>
      <c r="E25" s="49">
        <v>39846</v>
      </c>
      <c r="F25" s="49">
        <v>39007</v>
      </c>
      <c r="G25" s="49">
        <v>40710</v>
      </c>
      <c r="H25" s="49">
        <v>46651</v>
      </c>
      <c r="I25" s="49">
        <v>46552</v>
      </c>
      <c r="J25" s="49">
        <v>48021</v>
      </c>
      <c r="K25" s="49">
        <v>37819</v>
      </c>
      <c r="L25" s="49">
        <v>39810</v>
      </c>
      <c r="M25" s="49">
        <v>39397</v>
      </c>
      <c r="N25" s="49">
        <v>41491</v>
      </c>
      <c r="O25" s="49">
        <f>SUM(C25:N25)</f>
        <v>498996</v>
      </c>
    </row>
    <row r="26" spans="1:15" s="50" customFormat="1" ht="27.75" customHeight="1">
      <c r="A26" s="47" t="s">
        <v>46</v>
      </c>
      <c r="B26" s="48">
        <v>1132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>
        <f aca="true" t="shared" si="0" ref="O26:O32">SUM(C26:N26)</f>
        <v>0</v>
      </c>
    </row>
    <row r="27" spans="1:15" s="50" customFormat="1" ht="14.25" customHeight="1">
      <c r="A27" s="47" t="s">
        <v>47</v>
      </c>
      <c r="B27" s="48">
        <v>1133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>
        <f t="shared" si="0"/>
        <v>0</v>
      </c>
    </row>
    <row r="28" spans="1:15" s="50" customFormat="1" ht="28.5" customHeight="1">
      <c r="A28" s="22" t="s">
        <v>12</v>
      </c>
      <c r="B28" s="23">
        <v>1160</v>
      </c>
      <c r="C28" s="49">
        <v>7130</v>
      </c>
      <c r="D28" s="49">
        <v>6726</v>
      </c>
      <c r="E28" s="49">
        <v>6113</v>
      </c>
      <c r="F28" s="49">
        <v>2754</v>
      </c>
      <c r="G28" s="49">
        <v>3831</v>
      </c>
      <c r="H28" s="49">
        <v>1963</v>
      </c>
      <c r="I28" s="49">
        <v>1963</v>
      </c>
      <c r="J28" s="49">
        <v>3965</v>
      </c>
      <c r="K28" s="49">
        <v>23505</v>
      </c>
      <c r="L28" s="49">
        <v>16021</v>
      </c>
      <c r="M28" s="49">
        <v>20029</v>
      </c>
      <c r="N28" s="49">
        <v>17847</v>
      </c>
      <c r="O28" s="49">
        <f t="shared" si="0"/>
        <v>111847</v>
      </c>
    </row>
    <row r="29" spans="1:15" s="50" customFormat="1" ht="42" customHeight="1">
      <c r="A29" s="65" t="s">
        <v>48</v>
      </c>
      <c r="B29" s="23">
        <v>1171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>
        <f t="shared" si="0"/>
        <v>0</v>
      </c>
    </row>
    <row r="30" spans="1:15" s="50" customFormat="1" ht="42" customHeight="1">
      <c r="A30" s="65" t="s">
        <v>49</v>
      </c>
      <c r="B30" s="23">
        <v>1172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>
        <f t="shared" si="0"/>
        <v>0</v>
      </c>
    </row>
    <row r="31" spans="1:15" s="50" customFormat="1" ht="13.5" customHeight="1">
      <c r="A31" s="47" t="s">
        <v>13</v>
      </c>
      <c r="B31" s="48">
        <v>1340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>
        <f t="shared" si="0"/>
        <v>0</v>
      </c>
    </row>
    <row r="32" spans="1:15" s="50" customFormat="1" ht="13.5" customHeight="1">
      <c r="A32" s="47" t="s">
        <v>39</v>
      </c>
      <c r="B32" s="48" t="s">
        <v>40</v>
      </c>
      <c r="C32" s="49">
        <v>1045</v>
      </c>
      <c r="D32" s="49">
        <v>910</v>
      </c>
      <c r="E32" s="49">
        <v>910</v>
      </c>
      <c r="F32" s="49">
        <v>4074</v>
      </c>
      <c r="G32" s="49">
        <v>11551</v>
      </c>
      <c r="H32" s="49">
        <v>13638</v>
      </c>
      <c r="I32" s="49">
        <v>13792</v>
      </c>
      <c r="J32" s="49">
        <v>14610</v>
      </c>
      <c r="K32" s="49">
        <v>14595</v>
      </c>
      <c r="L32" s="49">
        <v>4822</v>
      </c>
      <c r="M32" s="49">
        <v>7089</v>
      </c>
      <c r="N32" s="49">
        <v>2932</v>
      </c>
      <c r="O32" s="49">
        <f t="shared" si="0"/>
        <v>89968</v>
      </c>
    </row>
    <row r="33" spans="1:15" s="50" customFormat="1" ht="13.5" customHeight="1">
      <c r="A33" s="49" t="s">
        <v>41</v>
      </c>
      <c r="B33" s="48"/>
      <c r="C33" s="34">
        <f aca="true" t="shared" si="1" ref="C33:O33">C24+C25+C26+C27+C28+C29+C30+C31+C32</f>
        <v>157258</v>
      </c>
      <c r="D33" s="34">
        <f>D24+D25+D26+D27+D28+D29+D30+D31+D32</f>
        <v>156719</v>
      </c>
      <c r="E33" s="34">
        <f t="shared" si="1"/>
        <v>156106</v>
      </c>
      <c r="F33" s="34">
        <f t="shared" si="1"/>
        <v>153057</v>
      </c>
      <c r="G33" s="34">
        <f t="shared" si="1"/>
        <v>167981</v>
      </c>
      <c r="H33" s="34">
        <f t="shared" si="1"/>
        <v>190506</v>
      </c>
      <c r="I33" s="34">
        <f t="shared" si="1"/>
        <v>190561</v>
      </c>
      <c r="J33" s="34">
        <f t="shared" si="1"/>
        <v>198836</v>
      </c>
      <c r="K33" s="34">
        <f t="shared" si="1"/>
        <v>180804</v>
      </c>
      <c r="L33" s="34">
        <f t="shared" si="1"/>
        <v>170624</v>
      </c>
      <c r="M33" s="34">
        <f t="shared" si="1"/>
        <v>175661</v>
      </c>
      <c r="N33" s="34">
        <f t="shared" si="1"/>
        <v>177338</v>
      </c>
      <c r="O33" s="34">
        <f t="shared" si="1"/>
        <v>2075451</v>
      </c>
    </row>
    <row r="34" spans="1:15" s="54" customFormat="1" ht="12" customHeight="1">
      <c r="A34" s="51"/>
      <c r="B34" s="52"/>
      <c r="C34" s="53"/>
      <c r="D34" s="53"/>
      <c r="E34" s="53"/>
      <c r="F34" s="51"/>
      <c r="G34" s="51"/>
      <c r="H34" s="51"/>
      <c r="I34" s="51"/>
      <c r="J34" s="51"/>
      <c r="K34" s="51"/>
      <c r="L34" s="51"/>
      <c r="M34" s="51"/>
      <c r="N34" s="51"/>
      <c r="O34" s="53"/>
    </row>
    <row r="35" spans="1:11" s="14" customFormat="1" ht="28.5" customHeight="1">
      <c r="A35" s="71" t="s">
        <v>63</v>
      </c>
      <c r="B35" s="71"/>
      <c r="C35" s="71"/>
      <c r="D35" s="31"/>
      <c r="E35" s="31"/>
      <c r="F35" s="16"/>
      <c r="G35" s="16"/>
      <c r="H35" s="16"/>
      <c r="I35" s="16" t="s">
        <v>55</v>
      </c>
      <c r="J35" s="35"/>
      <c r="K35" s="35"/>
    </row>
    <row r="36" spans="1:11" s="57" customFormat="1" ht="13.5" customHeight="1">
      <c r="A36" s="55" t="s">
        <v>42</v>
      </c>
      <c r="B36" s="56"/>
      <c r="C36" s="56"/>
      <c r="D36" s="56"/>
      <c r="E36" s="56"/>
      <c r="G36" s="37" t="s">
        <v>3</v>
      </c>
      <c r="H36" s="56"/>
      <c r="I36" s="37" t="s">
        <v>4</v>
      </c>
      <c r="J36" s="37"/>
      <c r="K36" s="37"/>
    </row>
    <row r="37" spans="1:11" s="14" customFormat="1" ht="12.75" customHeight="1">
      <c r="A37" s="20" t="s">
        <v>43</v>
      </c>
      <c r="B37" s="31"/>
      <c r="C37" s="31"/>
      <c r="D37" s="31"/>
      <c r="E37" s="31"/>
      <c r="F37" s="16"/>
      <c r="G37" s="16"/>
      <c r="H37" s="16"/>
      <c r="I37" s="16" t="s">
        <v>53</v>
      </c>
      <c r="J37" s="35"/>
      <c r="K37" s="35"/>
    </row>
    <row r="38" spans="1:11" s="14" customFormat="1" ht="13.5" customHeight="1">
      <c r="A38" s="29"/>
      <c r="B38" s="31"/>
      <c r="C38" s="31"/>
      <c r="D38" s="31"/>
      <c r="E38" s="31"/>
      <c r="F38" s="37" t="s">
        <v>3</v>
      </c>
      <c r="G38" s="37"/>
      <c r="H38" s="37"/>
      <c r="I38" s="37" t="s">
        <v>4</v>
      </c>
      <c r="J38" s="37"/>
      <c r="K38" s="37"/>
    </row>
    <row r="39" spans="1:7" s="58" customFormat="1" ht="9.75" customHeight="1">
      <c r="A39" s="43" t="s">
        <v>15</v>
      </c>
      <c r="C39" s="59"/>
      <c r="D39" s="60"/>
      <c r="E39" s="60"/>
      <c r="F39" s="61"/>
      <c r="G39" s="61"/>
    </row>
    <row r="40" spans="1:4" s="14" customFormat="1" ht="15">
      <c r="A40" s="30" t="s">
        <v>45</v>
      </c>
      <c r="B40" s="30"/>
      <c r="C40" s="31"/>
      <c r="D40" s="31"/>
    </row>
    <row r="41" spans="1:2" s="14" customFormat="1" ht="15" hidden="1">
      <c r="A41" s="27"/>
      <c r="B41" s="24"/>
    </row>
    <row r="42" spans="1:15" ht="15.75" hidden="1">
      <c r="A42" s="32" t="s">
        <v>16</v>
      </c>
      <c r="B42" s="1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1" ht="15.75" hidden="1">
      <c r="A43" s="32" t="s">
        <v>17</v>
      </c>
      <c r="K43" s="25" t="s">
        <v>18</v>
      </c>
    </row>
    <row r="46" spans="1:10" ht="15.75">
      <c r="A46" s="70" t="s">
        <v>75</v>
      </c>
      <c r="G46" s="25" t="s">
        <v>66</v>
      </c>
      <c r="J46" s="70" t="s">
        <v>76</v>
      </c>
    </row>
    <row r="47" ht="12.75">
      <c r="G47" s="25" t="s">
        <v>3</v>
      </c>
    </row>
  </sheetData>
  <mergeCells count="5">
    <mergeCell ref="A35:C35"/>
    <mergeCell ref="L3:O3"/>
    <mergeCell ref="D5:O5"/>
    <mergeCell ref="J18:O18"/>
    <mergeCell ref="I19:O19"/>
  </mergeCells>
  <printOptions horizontalCentered="1"/>
  <pageMargins left="0.5118110236220472" right="0.3937007874015748" top="0" bottom="0.07874015748031496" header="0.4330708661417323" footer="0.1968503937007874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M35" sqref="M35"/>
    </sheetView>
  </sheetViews>
  <sheetFormatPr defaultColWidth="9.140625" defaultRowHeight="12.75"/>
  <cols>
    <col min="1" max="1" width="31.8515625" style="25" customWidth="1"/>
    <col min="2" max="2" width="6.00390625" style="36" customWidth="1"/>
    <col min="3" max="3" width="8.421875" style="25" customWidth="1"/>
    <col min="4" max="4" width="9.00390625" style="25" customWidth="1"/>
    <col min="5" max="5" width="8.7109375" style="25" customWidth="1"/>
    <col min="6" max="6" width="8.28125" style="25" customWidth="1"/>
    <col min="7" max="7" width="7.8515625" style="25" customWidth="1"/>
    <col min="8" max="8" width="7.57421875" style="25" customWidth="1"/>
    <col min="9" max="9" width="8.57421875" style="25" customWidth="1"/>
    <col min="10" max="11" width="8.140625" style="25" customWidth="1"/>
    <col min="12" max="12" width="8.00390625" style="25" customWidth="1"/>
    <col min="13" max="13" width="8.140625" style="25" customWidth="1"/>
    <col min="14" max="14" width="8.28125" style="25" customWidth="1"/>
    <col min="15" max="15" width="9.28125" style="25" customWidth="1"/>
    <col min="16" max="16" width="7.57421875" style="25" customWidth="1"/>
    <col min="17" max="16384" width="9.140625" style="25" customWidth="1"/>
  </cols>
  <sheetData>
    <row r="1" ht="12.75">
      <c r="M1" s="25" t="s">
        <v>0</v>
      </c>
    </row>
    <row r="2" ht="12.75">
      <c r="L2" s="25" t="s">
        <v>1</v>
      </c>
    </row>
    <row r="3" spans="12:15" ht="10.5" customHeight="1">
      <c r="L3" s="72"/>
      <c r="M3" s="72"/>
      <c r="N3" s="72"/>
      <c r="O3" s="72"/>
    </row>
    <row r="4" spans="1:15" s="3" customFormat="1" ht="15">
      <c r="A4" s="11"/>
      <c r="B4" s="67"/>
      <c r="C4" s="2"/>
      <c r="D4" s="2"/>
      <c r="E4" s="4" t="s">
        <v>71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2.75" customHeight="1">
      <c r="A5" s="12"/>
      <c r="B5" s="1"/>
      <c r="C5" s="12"/>
      <c r="D5" s="73" t="s">
        <v>59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3" customFormat="1" ht="12.75" customHeight="1">
      <c r="A6" s="12"/>
      <c r="B6" s="8"/>
      <c r="C6" s="12"/>
      <c r="D6" s="12"/>
      <c r="E6" s="12"/>
      <c r="F6" s="8"/>
      <c r="G6" s="8"/>
      <c r="H6" s="64" t="s">
        <v>2</v>
      </c>
      <c r="I6" s="64"/>
      <c r="J6" s="64"/>
      <c r="K6" s="68" t="s">
        <v>60</v>
      </c>
      <c r="L6" s="64"/>
      <c r="M6" s="9"/>
      <c r="N6" s="4"/>
      <c r="O6" s="62"/>
    </row>
    <row r="7" spans="1:15" s="3" customFormat="1" ht="9.75" customHeight="1">
      <c r="A7" s="12"/>
      <c r="B7" s="1"/>
      <c r="C7" s="12"/>
      <c r="D7" s="12"/>
      <c r="F7" s="1"/>
      <c r="G7" s="1"/>
      <c r="H7" s="9" t="s">
        <v>3</v>
      </c>
      <c r="I7" s="9"/>
      <c r="J7" s="9"/>
      <c r="K7" s="9" t="s">
        <v>4</v>
      </c>
      <c r="L7" s="9"/>
      <c r="M7" s="9"/>
      <c r="N7" s="4"/>
      <c r="O7" s="62"/>
    </row>
    <row r="8" spans="1:15" s="3" customFormat="1" ht="12.75" customHeight="1">
      <c r="A8" s="11"/>
      <c r="B8" s="1"/>
      <c r="C8" s="2"/>
      <c r="D8" s="2"/>
      <c r="E8" s="2"/>
      <c r="F8" s="1"/>
      <c r="G8" s="1"/>
      <c r="H8" s="6"/>
      <c r="I8" s="6"/>
      <c r="J8" s="6"/>
      <c r="K8" s="6"/>
      <c r="L8" s="7"/>
      <c r="M8" s="7"/>
      <c r="N8" s="4"/>
      <c r="O8" s="63"/>
    </row>
    <row r="9" spans="1:15" s="3" customFormat="1" ht="12.75" customHeight="1">
      <c r="A9" s="11"/>
      <c r="B9" s="5"/>
      <c r="C9" s="12"/>
      <c r="D9" s="12"/>
      <c r="E9" s="12"/>
      <c r="F9" s="5"/>
      <c r="G9" s="5"/>
      <c r="H9" s="9" t="s">
        <v>5</v>
      </c>
      <c r="I9" s="9"/>
      <c r="J9" s="9"/>
      <c r="K9" s="9"/>
      <c r="L9" s="9"/>
      <c r="M9" s="9"/>
      <c r="N9" s="10" t="s">
        <v>44</v>
      </c>
      <c r="O9" s="62"/>
    </row>
    <row r="10" spans="1:15" s="4" customFormat="1" ht="16.5">
      <c r="A10" s="38" t="s">
        <v>70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0" customFormat="1" ht="15.75" customHeight="1" hidden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30" customFormat="1" ht="12.75" customHeight="1" hidden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30" customFormat="1" ht="11.25" customHeight="1">
      <c r="A13" s="69" t="s">
        <v>58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30" customFormat="1" ht="12.75" customHeight="1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30" customFormat="1" ht="11.25" customHeight="1">
      <c r="A15" s="18" t="s">
        <v>51</v>
      </c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6"/>
    </row>
    <row r="16" spans="1:15" s="30" customFormat="1" ht="12.75" customHeight="1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30" customFormat="1" ht="12.75" customHeight="1">
      <c r="A17" s="20" t="s">
        <v>56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6" s="20" customFormat="1" ht="14.25" customHeight="1">
      <c r="A18" s="21" t="s">
        <v>21</v>
      </c>
      <c r="B18" s="21"/>
      <c r="C18" s="33"/>
      <c r="D18" s="33"/>
      <c r="F18" s="28"/>
      <c r="G18" s="28"/>
      <c r="H18" s="28"/>
      <c r="I18" s="28"/>
      <c r="J18" s="74" t="s">
        <v>62</v>
      </c>
      <c r="K18" s="75"/>
      <c r="L18" s="75"/>
      <c r="M18" s="75"/>
      <c r="N18" s="75"/>
      <c r="O18" s="75"/>
      <c r="P18" s="21"/>
    </row>
    <row r="19" spans="1:16" s="20" customFormat="1" ht="15.75" customHeight="1">
      <c r="A19" s="21" t="s">
        <v>22</v>
      </c>
      <c r="B19" s="21"/>
      <c r="C19" s="33"/>
      <c r="D19" s="33"/>
      <c r="E19" s="18"/>
      <c r="F19" s="28"/>
      <c r="G19" s="18"/>
      <c r="H19" s="39"/>
      <c r="I19" s="76" t="s">
        <v>61</v>
      </c>
      <c r="J19" s="77"/>
      <c r="K19" s="77"/>
      <c r="L19" s="77"/>
      <c r="M19" s="77"/>
      <c r="N19" s="77"/>
      <c r="O19" s="77"/>
      <c r="P19" s="21"/>
    </row>
    <row r="20" spans="1:17" s="20" customFormat="1" ht="11.25" customHeight="1">
      <c r="A20" s="21" t="s">
        <v>23</v>
      </c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 t="s">
        <v>24</v>
      </c>
      <c r="P20" s="21"/>
      <c r="Q20" s="31"/>
    </row>
    <row r="21" spans="1:15" s="43" customFormat="1" ht="9" customHeight="1">
      <c r="A21" s="40"/>
      <c r="B21" s="40"/>
      <c r="C21" s="40"/>
      <c r="D21" s="40"/>
      <c r="E21" s="41"/>
      <c r="F21" s="41"/>
      <c r="G21" s="41"/>
      <c r="H21" s="42"/>
      <c r="N21" s="40"/>
      <c r="O21" s="40" t="s">
        <v>9</v>
      </c>
    </row>
    <row r="22" spans="1:15" s="46" customFormat="1" ht="13.5" customHeight="1">
      <c r="A22" s="44" t="s">
        <v>10</v>
      </c>
      <c r="B22" s="44" t="s">
        <v>19</v>
      </c>
      <c r="C22" s="45" t="s">
        <v>25</v>
      </c>
      <c r="D22" s="45" t="s">
        <v>26</v>
      </c>
      <c r="E22" s="45" t="s">
        <v>27</v>
      </c>
      <c r="F22" s="45" t="s">
        <v>28</v>
      </c>
      <c r="G22" s="45" t="s">
        <v>29</v>
      </c>
      <c r="H22" s="45" t="s">
        <v>30</v>
      </c>
      <c r="I22" s="45" t="s">
        <v>31</v>
      </c>
      <c r="J22" s="45" t="s">
        <v>32</v>
      </c>
      <c r="K22" s="45" t="s">
        <v>33</v>
      </c>
      <c r="L22" s="45" t="s">
        <v>34</v>
      </c>
      <c r="M22" s="45" t="s">
        <v>35</v>
      </c>
      <c r="N22" s="45" t="s">
        <v>36</v>
      </c>
      <c r="O22" s="45" t="s">
        <v>37</v>
      </c>
    </row>
    <row r="23" spans="1:15" s="46" customFormat="1" ht="10.5" customHeight="1">
      <c r="A23" s="44">
        <v>1</v>
      </c>
      <c r="B23" s="44">
        <v>2</v>
      </c>
      <c r="C23" s="45">
        <v>3</v>
      </c>
      <c r="D23" s="45">
        <v>4</v>
      </c>
      <c r="E23" s="45">
        <v>5</v>
      </c>
      <c r="F23" s="45">
        <v>6</v>
      </c>
      <c r="G23" s="45">
        <v>7</v>
      </c>
      <c r="H23" s="45">
        <v>8</v>
      </c>
      <c r="I23" s="45">
        <v>9</v>
      </c>
      <c r="J23" s="45">
        <v>10</v>
      </c>
      <c r="K23" s="45">
        <v>11</v>
      </c>
      <c r="L23" s="45">
        <v>12</v>
      </c>
      <c r="M23" s="45">
        <v>13</v>
      </c>
      <c r="N23" s="45">
        <v>14</v>
      </c>
      <c r="O23" s="45">
        <v>15</v>
      </c>
    </row>
    <row r="24" spans="1:15" s="50" customFormat="1" ht="27.75" customHeight="1">
      <c r="A24" s="47" t="s">
        <v>38</v>
      </c>
      <c r="B24" s="48">
        <v>1110</v>
      </c>
      <c r="C24" s="49">
        <v>63063</v>
      </c>
      <c r="D24" s="49">
        <v>63063</v>
      </c>
      <c r="E24" s="49">
        <v>63063</v>
      </c>
      <c r="F24" s="49">
        <v>63063</v>
      </c>
      <c r="G24" s="49">
        <v>67510</v>
      </c>
      <c r="H24" s="49">
        <v>75433</v>
      </c>
      <c r="I24" s="49">
        <v>75433</v>
      </c>
      <c r="J24" s="49">
        <v>76160</v>
      </c>
      <c r="K24" s="49">
        <v>61770</v>
      </c>
      <c r="L24" s="49">
        <v>64114</v>
      </c>
      <c r="M24" s="49">
        <v>64114</v>
      </c>
      <c r="N24" s="49">
        <v>71714</v>
      </c>
      <c r="O24" s="49">
        <f>SUM(C24:N24)</f>
        <v>808500</v>
      </c>
    </row>
    <row r="25" spans="1:15" s="50" customFormat="1" ht="15" customHeight="1">
      <c r="A25" s="47" t="s">
        <v>11</v>
      </c>
      <c r="B25" s="48">
        <v>1120</v>
      </c>
      <c r="C25" s="49">
        <v>22955</v>
      </c>
      <c r="D25" s="49">
        <v>22955</v>
      </c>
      <c r="E25" s="49">
        <v>22955</v>
      </c>
      <c r="F25" s="49">
        <v>22955</v>
      </c>
      <c r="G25" s="49">
        <v>24574</v>
      </c>
      <c r="H25" s="49">
        <v>27054</v>
      </c>
      <c r="I25" s="49">
        <v>27055</v>
      </c>
      <c r="J25" s="49">
        <v>27720</v>
      </c>
      <c r="K25" s="49">
        <v>22484</v>
      </c>
      <c r="L25" s="49">
        <v>23337</v>
      </c>
      <c r="M25" s="49">
        <v>23337</v>
      </c>
      <c r="N25" s="49">
        <v>26104</v>
      </c>
      <c r="O25" s="49">
        <f>SUM(C25:N25)</f>
        <v>293485</v>
      </c>
    </row>
    <row r="26" spans="1:15" s="50" customFormat="1" ht="27.75" customHeight="1">
      <c r="A26" s="47" t="s">
        <v>46</v>
      </c>
      <c r="B26" s="48">
        <v>1132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>
        <f aca="true" t="shared" si="0" ref="O26:O31">SUM(C26:N26)</f>
        <v>0</v>
      </c>
    </row>
    <row r="27" spans="1:15" s="50" customFormat="1" ht="14.25" customHeight="1">
      <c r="A27" s="47" t="s">
        <v>47</v>
      </c>
      <c r="B27" s="48">
        <v>1133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>
        <f t="shared" si="0"/>
        <v>0</v>
      </c>
    </row>
    <row r="28" spans="1:15" s="50" customFormat="1" ht="28.5" customHeight="1">
      <c r="A28" s="22" t="s">
        <v>12</v>
      </c>
      <c r="B28" s="23">
        <v>1160</v>
      </c>
      <c r="C28" s="49">
        <v>7130</v>
      </c>
      <c r="D28" s="49">
        <v>6726</v>
      </c>
      <c r="E28" s="49">
        <v>6113</v>
      </c>
      <c r="F28" s="49">
        <v>2754</v>
      </c>
      <c r="G28" s="49">
        <v>3831</v>
      </c>
      <c r="H28" s="49">
        <v>1963</v>
      </c>
      <c r="I28" s="49">
        <v>1963</v>
      </c>
      <c r="J28" s="49">
        <v>3965</v>
      </c>
      <c r="K28" s="49">
        <v>23505</v>
      </c>
      <c r="L28" s="49">
        <v>16021</v>
      </c>
      <c r="M28" s="49">
        <v>20029</v>
      </c>
      <c r="N28" s="49">
        <v>17847</v>
      </c>
      <c r="O28" s="49">
        <f>SUM(C28:N28)</f>
        <v>111847</v>
      </c>
    </row>
    <row r="29" spans="1:15" s="50" customFormat="1" ht="42" customHeight="1">
      <c r="A29" s="65" t="s">
        <v>48</v>
      </c>
      <c r="B29" s="23">
        <v>1171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>
        <f t="shared" si="0"/>
        <v>0</v>
      </c>
    </row>
    <row r="30" spans="1:15" s="50" customFormat="1" ht="42" customHeight="1">
      <c r="A30" s="65" t="s">
        <v>49</v>
      </c>
      <c r="B30" s="23">
        <v>1172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>
        <f t="shared" si="0"/>
        <v>0</v>
      </c>
    </row>
    <row r="31" spans="1:15" s="50" customFormat="1" ht="13.5" customHeight="1">
      <c r="A31" s="47" t="s">
        <v>13</v>
      </c>
      <c r="B31" s="48">
        <v>1340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>
        <f t="shared" si="0"/>
        <v>0</v>
      </c>
    </row>
    <row r="32" spans="1:15" s="50" customFormat="1" ht="13.5" customHeight="1">
      <c r="A32" s="47" t="s">
        <v>39</v>
      </c>
      <c r="B32" s="48" t="s">
        <v>40</v>
      </c>
      <c r="C32" s="49">
        <v>1045</v>
      </c>
      <c r="D32" s="49">
        <v>910</v>
      </c>
      <c r="E32" s="49">
        <v>910</v>
      </c>
      <c r="F32" s="49">
        <v>4074</v>
      </c>
      <c r="G32" s="49">
        <v>11551</v>
      </c>
      <c r="H32" s="49">
        <v>13638</v>
      </c>
      <c r="I32" s="49">
        <v>13792</v>
      </c>
      <c r="J32" s="49">
        <v>14610</v>
      </c>
      <c r="K32" s="49">
        <v>14595</v>
      </c>
      <c r="L32" s="49">
        <v>4822</v>
      </c>
      <c r="M32" s="49">
        <v>7089</v>
      </c>
      <c r="N32" s="49">
        <v>2932</v>
      </c>
      <c r="O32" s="49">
        <f>SUM(C32:N32)</f>
        <v>89968</v>
      </c>
    </row>
    <row r="33" spans="1:15" s="50" customFormat="1" ht="13.5" customHeight="1">
      <c r="A33" s="49" t="s">
        <v>41</v>
      </c>
      <c r="B33" s="48"/>
      <c r="C33" s="34">
        <f aca="true" t="shared" si="1" ref="C33:O33">C24+C25+C26+C27+C28+C29+C30+C31+C32</f>
        <v>94193</v>
      </c>
      <c r="D33" s="34">
        <f t="shared" si="1"/>
        <v>93654</v>
      </c>
      <c r="E33" s="34">
        <f t="shared" si="1"/>
        <v>93041</v>
      </c>
      <c r="F33" s="34">
        <f t="shared" si="1"/>
        <v>92846</v>
      </c>
      <c r="G33" s="34">
        <f t="shared" si="1"/>
        <v>107466</v>
      </c>
      <c r="H33" s="34">
        <f t="shared" si="1"/>
        <v>118088</v>
      </c>
      <c r="I33" s="34">
        <f t="shared" si="1"/>
        <v>118243</v>
      </c>
      <c r="J33" s="34">
        <f t="shared" si="1"/>
        <v>122455</v>
      </c>
      <c r="K33" s="34">
        <f t="shared" si="1"/>
        <v>122354</v>
      </c>
      <c r="L33" s="34">
        <f t="shared" si="1"/>
        <v>108294</v>
      </c>
      <c r="M33" s="34">
        <f t="shared" si="1"/>
        <v>114569</v>
      </c>
      <c r="N33" s="34">
        <f t="shared" si="1"/>
        <v>118597</v>
      </c>
      <c r="O33" s="34">
        <f t="shared" si="1"/>
        <v>1303800</v>
      </c>
    </row>
    <row r="34" spans="1:15" s="54" customFormat="1" ht="12" customHeight="1">
      <c r="A34" s="51"/>
      <c r="B34" s="52"/>
      <c r="C34" s="53"/>
      <c r="D34" s="53"/>
      <c r="E34" s="53"/>
      <c r="F34" s="51"/>
      <c r="G34" s="51"/>
      <c r="H34" s="51"/>
      <c r="I34" s="51"/>
      <c r="J34" s="51"/>
      <c r="K34" s="51"/>
      <c r="L34" s="51"/>
      <c r="M34" s="51"/>
      <c r="N34" s="51"/>
      <c r="O34" s="53"/>
    </row>
    <row r="35" spans="1:11" s="14" customFormat="1" ht="28.5" customHeight="1">
      <c r="A35" s="71" t="s">
        <v>63</v>
      </c>
      <c r="B35" s="71"/>
      <c r="C35" s="71"/>
      <c r="D35" s="31"/>
      <c r="E35" s="31"/>
      <c r="F35" s="16"/>
      <c r="G35" s="16"/>
      <c r="H35" s="16"/>
      <c r="I35" s="16" t="s">
        <v>55</v>
      </c>
      <c r="J35" s="35"/>
      <c r="K35" s="35"/>
    </row>
    <row r="36" spans="1:11" s="57" customFormat="1" ht="13.5" customHeight="1">
      <c r="A36" s="55" t="s">
        <v>42</v>
      </c>
      <c r="B36" s="56"/>
      <c r="C36" s="56"/>
      <c r="D36" s="56"/>
      <c r="E36" s="56"/>
      <c r="G36" s="37" t="s">
        <v>3</v>
      </c>
      <c r="H36" s="56"/>
      <c r="I36" s="37" t="s">
        <v>4</v>
      </c>
      <c r="J36" s="37"/>
      <c r="K36" s="37"/>
    </row>
    <row r="37" spans="1:11" s="14" customFormat="1" ht="12.75" customHeight="1">
      <c r="A37" s="20" t="s">
        <v>43</v>
      </c>
      <c r="B37" s="31"/>
      <c r="C37" s="31"/>
      <c r="D37" s="31"/>
      <c r="E37" s="31"/>
      <c r="F37" s="16"/>
      <c r="G37" s="16"/>
      <c r="H37" s="16"/>
      <c r="I37" s="16" t="s">
        <v>53</v>
      </c>
      <c r="J37" s="35"/>
      <c r="K37" s="35"/>
    </row>
    <row r="38" spans="1:11" s="14" customFormat="1" ht="13.5" customHeight="1">
      <c r="A38" s="29"/>
      <c r="B38" s="31"/>
      <c r="C38" s="31"/>
      <c r="D38" s="31"/>
      <c r="E38" s="31"/>
      <c r="F38" s="37" t="s">
        <v>3</v>
      </c>
      <c r="G38" s="37"/>
      <c r="H38" s="37"/>
      <c r="I38" s="37" t="s">
        <v>4</v>
      </c>
      <c r="J38" s="37"/>
      <c r="K38" s="37"/>
    </row>
    <row r="39" spans="1:7" s="58" customFormat="1" ht="9.75" customHeight="1">
      <c r="A39" s="43" t="s">
        <v>15</v>
      </c>
      <c r="C39" s="59"/>
      <c r="D39" s="60"/>
      <c r="E39" s="60"/>
      <c r="F39" s="61"/>
      <c r="G39" s="61"/>
    </row>
    <row r="40" spans="1:4" s="14" customFormat="1" ht="15">
      <c r="A40" s="30" t="s">
        <v>45</v>
      </c>
      <c r="B40" s="30"/>
      <c r="C40" s="31"/>
      <c r="D40" s="31"/>
    </row>
    <row r="41" spans="1:2" s="14" customFormat="1" ht="15" hidden="1">
      <c r="A41" s="27"/>
      <c r="B41" s="24"/>
    </row>
    <row r="42" spans="1:15" ht="15.75" hidden="1">
      <c r="A42" s="32" t="s">
        <v>16</v>
      </c>
      <c r="B42" s="1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1" ht="15.75" hidden="1">
      <c r="A43" s="32" t="s">
        <v>17</v>
      </c>
      <c r="K43" s="25" t="s">
        <v>18</v>
      </c>
    </row>
    <row r="46" spans="1:10" ht="15.75">
      <c r="A46" s="70" t="s">
        <v>65</v>
      </c>
      <c r="G46" s="25" t="s">
        <v>66</v>
      </c>
      <c r="J46" s="70" t="s">
        <v>64</v>
      </c>
    </row>
    <row r="47" ht="12.75">
      <c r="G47" s="25" t="s">
        <v>3</v>
      </c>
    </row>
  </sheetData>
  <mergeCells count="5">
    <mergeCell ref="A35:C35"/>
    <mergeCell ref="L3:O3"/>
    <mergeCell ref="D5:O5"/>
    <mergeCell ref="J18:O18"/>
    <mergeCell ref="I19:O19"/>
  </mergeCells>
  <printOptions horizontalCentered="1"/>
  <pageMargins left="0.5118110236220472" right="0.3937007874015748" top="0" bottom="0.07874015748031496" header="0.4330708661417323" footer="0.1968503937007874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O39" sqref="O39"/>
    </sheetView>
  </sheetViews>
  <sheetFormatPr defaultColWidth="9.140625" defaultRowHeight="12.75"/>
  <cols>
    <col min="1" max="1" width="31.8515625" style="25" customWidth="1"/>
    <col min="2" max="2" width="6.00390625" style="36" customWidth="1"/>
    <col min="3" max="3" width="9.140625" style="25" customWidth="1"/>
    <col min="4" max="4" width="8.57421875" style="25" customWidth="1"/>
    <col min="5" max="5" width="9.421875" style="25" customWidth="1"/>
    <col min="6" max="6" width="9.7109375" style="25" customWidth="1"/>
    <col min="7" max="7" width="8.8515625" style="25" customWidth="1"/>
    <col min="8" max="8" width="9.00390625" style="25" customWidth="1"/>
    <col min="9" max="9" width="8.57421875" style="25" customWidth="1"/>
    <col min="10" max="10" width="9.28125" style="25" customWidth="1"/>
    <col min="11" max="11" width="8.7109375" style="25" customWidth="1"/>
    <col min="12" max="12" width="8.00390625" style="25" customWidth="1"/>
    <col min="13" max="13" width="8.57421875" style="25" customWidth="1"/>
    <col min="14" max="14" width="8.8515625" style="25" customWidth="1"/>
    <col min="15" max="15" width="9.00390625" style="25" customWidth="1"/>
    <col min="16" max="16" width="7.57421875" style="25" customWidth="1"/>
    <col min="17" max="16384" width="9.140625" style="25" customWidth="1"/>
  </cols>
  <sheetData>
    <row r="1" ht="12.75">
      <c r="M1" s="25" t="s">
        <v>0</v>
      </c>
    </row>
    <row r="2" ht="12.75">
      <c r="L2" s="25" t="s">
        <v>1</v>
      </c>
    </row>
    <row r="3" spans="12:15" ht="10.5" customHeight="1">
      <c r="L3" s="72"/>
      <c r="M3" s="72"/>
      <c r="N3" s="72"/>
      <c r="O3" s="72"/>
    </row>
    <row r="4" spans="1:15" s="3" customFormat="1" ht="15">
      <c r="A4" s="11"/>
      <c r="B4" s="1"/>
      <c r="C4" s="2"/>
      <c r="D4" s="2"/>
      <c r="E4" s="78" t="s">
        <v>73</v>
      </c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3" customFormat="1" ht="12.75" customHeight="1">
      <c r="A5" s="12"/>
      <c r="B5" s="1"/>
      <c r="C5" s="12"/>
      <c r="D5" s="73" t="s">
        <v>74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3" customFormat="1" ht="12.75" customHeight="1">
      <c r="A6" s="12"/>
      <c r="B6" s="8"/>
      <c r="C6" s="12"/>
      <c r="D6" s="12"/>
      <c r="E6" s="12"/>
      <c r="F6" s="8"/>
      <c r="G6" s="8"/>
      <c r="H6" s="64" t="s">
        <v>2</v>
      </c>
      <c r="I6" s="64"/>
      <c r="J6" s="64"/>
      <c r="K6" s="64" t="s">
        <v>55</v>
      </c>
      <c r="L6" s="64"/>
      <c r="M6" s="9"/>
      <c r="N6" s="4"/>
      <c r="O6" s="62"/>
    </row>
    <row r="7" spans="1:15" s="3" customFormat="1" ht="9.75" customHeight="1">
      <c r="A7" s="12"/>
      <c r="B7" s="1"/>
      <c r="C7" s="12"/>
      <c r="D7" s="12"/>
      <c r="F7" s="1"/>
      <c r="G7" s="1"/>
      <c r="H7" s="9" t="s">
        <v>3</v>
      </c>
      <c r="I7" s="9"/>
      <c r="J7" s="9"/>
      <c r="K7" s="9" t="s">
        <v>4</v>
      </c>
      <c r="L7" s="9"/>
      <c r="M7" s="9"/>
      <c r="N7" s="4"/>
      <c r="O7" s="62"/>
    </row>
    <row r="8" spans="1:15" s="3" customFormat="1" ht="12.75" customHeight="1">
      <c r="A8" s="11"/>
      <c r="B8" s="1"/>
      <c r="C8" s="2"/>
      <c r="D8" s="2"/>
      <c r="E8" s="2"/>
      <c r="F8" s="1"/>
      <c r="G8" s="1"/>
      <c r="H8" s="6"/>
      <c r="I8" s="6"/>
      <c r="J8" s="6"/>
      <c r="K8" s="6"/>
      <c r="L8" s="7"/>
      <c r="M8" s="7"/>
      <c r="N8" s="4"/>
      <c r="O8" s="63"/>
    </row>
    <row r="9" spans="1:15" s="3" customFormat="1" ht="12.75" customHeight="1">
      <c r="A9" s="11"/>
      <c r="B9" s="5"/>
      <c r="C9" s="12"/>
      <c r="D9" s="12"/>
      <c r="E9" s="12"/>
      <c r="F9" s="5"/>
      <c r="G9" s="5"/>
      <c r="H9" s="9" t="s">
        <v>5</v>
      </c>
      <c r="I9" s="9"/>
      <c r="J9" s="9"/>
      <c r="K9" s="9"/>
      <c r="L9" s="9"/>
      <c r="M9" s="9"/>
      <c r="N9" s="10" t="s">
        <v>44</v>
      </c>
      <c r="O9" s="62"/>
    </row>
    <row r="10" spans="1:15" s="4" customFormat="1" ht="16.5">
      <c r="A10" s="38" t="s">
        <v>70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0" customFormat="1" ht="15.75" customHeight="1" hidden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30" customFormat="1" ht="12.75" customHeight="1" hidden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30" customFormat="1" ht="11.25" customHeight="1">
      <c r="A13" s="18" t="s">
        <v>50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30" customFormat="1" ht="12.75" customHeight="1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30" customFormat="1" ht="11.25" customHeight="1">
      <c r="A15" s="18" t="s">
        <v>51</v>
      </c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6"/>
    </row>
    <row r="16" spans="1:15" s="30" customFormat="1" ht="12.75" customHeight="1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30" customFormat="1" ht="12.75" customHeight="1">
      <c r="A17" s="20" t="s">
        <v>72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6" s="20" customFormat="1" ht="14.25" customHeight="1">
      <c r="A18" s="21" t="s">
        <v>21</v>
      </c>
      <c r="B18" s="21"/>
      <c r="C18" s="33"/>
      <c r="D18" s="33"/>
      <c r="F18" s="28"/>
      <c r="G18" s="28"/>
      <c r="H18" s="28"/>
      <c r="I18" s="28"/>
      <c r="J18" s="28"/>
      <c r="K18" s="28"/>
      <c r="L18" s="66"/>
      <c r="M18" s="28">
        <v>790</v>
      </c>
      <c r="N18" s="28"/>
      <c r="O18" s="28"/>
      <c r="P18" s="21"/>
    </row>
    <row r="19" spans="1:16" s="20" customFormat="1" ht="15.75" customHeight="1">
      <c r="A19" s="21" t="s">
        <v>22</v>
      </c>
      <c r="B19" s="21"/>
      <c r="C19" s="33"/>
      <c r="D19" s="33"/>
      <c r="E19" s="18"/>
      <c r="F19" s="28"/>
      <c r="G19" s="18"/>
      <c r="H19" s="39"/>
      <c r="I19" s="28"/>
      <c r="J19" s="28"/>
      <c r="K19" s="28"/>
      <c r="L19" s="39"/>
      <c r="M19" s="39">
        <v>7901010</v>
      </c>
      <c r="N19" s="39"/>
      <c r="O19" s="39"/>
      <c r="P19" s="21"/>
    </row>
    <row r="20" spans="1:17" s="20" customFormat="1" ht="11.25" customHeight="1">
      <c r="A20" s="21" t="s">
        <v>23</v>
      </c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 t="s">
        <v>24</v>
      </c>
      <c r="P20" s="21"/>
      <c r="Q20" s="31"/>
    </row>
    <row r="21" spans="1:15" s="43" customFormat="1" ht="9" customHeight="1">
      <c r="A21" s="40"/>
      <c r="B21" s="40"/>
      <c r="C21" s="40"/>
      <c r="D21" s="40"/>
      <c r="E21" s="41"/>
      <c r="F21" s="41"/>
      <c r="G21" s="41"/>
      <c r="H21" s="42"/>
      <c r="N21" s="40"/>
      <c r="O21" s="40" t="s">
        <v>9</v>
      </c>
    </row>
    <row r="22" spans="1:15" s="46" customFormat="1" ht="13.5" customHeight="1">
      <c r="A22" s="44" t="s">
        <v>10</v>
      </c>
      <c r="B22" s="44" t="s">
        <v>19</v>
      </c>
      <c r="C22" s="45" t="s">
        <v>25</v>
      </c>
      <c r="D22" s="45" t="s">
        <v>26</v>
      </c>
      <c r="E22" s="45" t="s">
        <v>27</v>
      </c>
      <c r="F22" s="45" t="s">
        <v>28</v>
      </c>
      <c r="G22" s="45" t="s">
        <v>29</v>
      </c>
      <c r="H22" s="45" t="s">
        <v>30</v>
      </c>
      <c r="I22" s="45" t="s">
        <v>31</v>
      </c>
      <c r="J22" s="45" t="s">
        <v>32</v>
      </c>
      <c r="K22" s="45" t="s">
        <v>33</v>
      </c>
      <c r="L22" s="45" t="s">
        <v>34</v>
      </c>
      <c r="M22" s="45" t="s">
        <v>35</v>
      </c>
      <c r="N22" s="45" t="s">
        <v>36</v>
      </c>
      <c r="O22" s="45" t="s">
        <v>37</v>
      </c>
    </row>
    <row r="23" spans="1:15" s="46" customFormat="1" ht="10.5" customHeight="1">
      <c r="A23" s="44">
        <v>1</v>
      </c>
      <c r="B23" s="44">
        <v>2</v>
      </c>
      <c r="C23" s="45">
        <v>3</v>
      </c>
      <c r="D23" s="45">
        <v>4</v>
      </c>
      <c r="E23" s="45">
        <v>5</v>
      </c>
      <c r="F23" s="45">
        <v>6</v>
      </c>
      <c r="G23" s="45">
        <v>7</v>
      </c>
      <c r="H23" s="45">
        <v>8</v>
      </c>
      <c r="I23" s="45">
        <v>9</v>
      </c>
      <c r="J23" s="45">
        <v>10</v>
      </c>
      <c r="K23" s="45">
        <v>11</v>
      </c>
      <c r="L23" s="45">
        <v>12</v>
      </c>
      <c r="M23" s="45">
        <v>13</v>
      </c>
      <c r="N23" s="45">
        <v>14</v>
      </c>
      <c r="O23" s="45">
        <v>15</v>
      </c>
    </row>
    <row r="24" spans="1:15" s="50" customFormat="1" ht="27.75" customHeight="1">
      <c r="A24" s="47" t="s">
        <v>38</v>
      </c>
      <c r="B24" s="48">
        <v>1110</v>
      </c>
      <c r="C24" s="49">
        <v>200400</v>
      </c>
      <c r="D24" s="49">
        <v>200400</v>
      </c>
      <c r="E24" s="49">
        <v>200400</v>
      </c>
      <c r="F24" s="49">
        <v>202800</v>
      </c>
      <c r="G24" s="49">
        <v>217100</v>
      </c>
      <c r="H24" s="49">
        <v>242500</v>
      </c>
      <c r="I24" s="49">
        <v>242500</v>
      </c>
      <c r="J24" s="49">
        <v>250200</v>
      </c>
      <c r="K24" s="49">
        <v>198500</v>
      </c>
      <c r="L24" s="49">
        <v>208000</v>
      </c>
      <c r="M24" s="49">
        <v>206400</v>
      </c>
      <c r="N24" s="49">
        <v>230800</v>
      </c>
      <c r="O24" s="49">
        <f>SUM(C24:N24)</f>
        <v>2600000</v>
      </c>
    </row>
    <row r="25" spans="1:15" s="50" customFormat="1" ht="15" customHeight="1">
      <c r="A25" s="47" t="s">
        <v>11</v>
      </c>
      <c r="B25" s="48">
        <v>1120</v>
      </c>
      <c r="C25" s="49">
        <v>73100</v>
      </c>
      <c r="D25" s="49">
        <v>73100</v>
      </c>
      <c r="E25" s="49">
        <v>73100</v>
      </c>
      <c r="F25" s="49">
        <v>73600</v>
      </c>
      <c r="G25" s="49">
        <v>78800</v>
      </c>
      <c r="H25" s="49">
        <v>88000</v>
      </c>
      <c r="I25" s="49">
        <v>88000</v>
      </c>
      <c r="J25" s="49">
        <v>90800</v>
      </c>
      <c r="K25" s="49">
        <v>71800</v>
      </c>
      <c r="L25" s="49">
        <v>75300</v>
      </c>
      <c r="M25" s="49">
        <v>74700</v>
      </c>
      <c r="N25" s="49">
        <v>83500</v>
      </c>
      <c r="O25" s="49">
        <f aca="true" t="shared" si="0" ref="O25:O32">SUM(C25:N25)</f>
        <v>943800</v>
      </c>
    </row>
    <row r="26" spans="1:15" s="50" customFormat="1" ht="27.75" customHeight="1">
      <c r="A26" s="47" t="s">
        <v>46</v>
      </c>
      <c r="B26" s="48">
        <v>1132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>
        <f t="shared" si="0"/>
        <v>0</v>
      </c>
    </row>
    <row r="27" spans="1:15" s="50" customFormat="1" ht="14.25" customHeight="1">
      <c r="A27" s="47" t="s">
        <v>47</v>
      </c>
      <c r="B27" s="48">
        <v>1133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>
        <f t="shared" si="0"/>
        <v>0</v>
      </c>
    </row>
    <row r="28" spans="1:15" s="50" customFormat="1" ht="28.5" customHeight="1">
      <c r="A28" s="22" t="s">
        <v>12</v>
      </c>
      <c r="B28" s="23">
        <v>1160</v>
      </c>
      <c r="C28" s="49">
        <v>19030</v>
      </c>
      <c r="D28" s="49">
        <v>19030</v>
      </c>
      <c r="E28" s="49">
        <v>16950</v>
      </c>
      <c r="F28" s="49">
        <v>8250</v>
      </c>
      <c r="G28" s="49">
        <v>9600</v>
      </c>
      <c r="H28" s="49">
        <v>8450</v>
      </c>
      <c r="I28" s="49">
        <v>8450</v>
      </c>
      <c r="J28" s="49">
        <v>8450</v>
      </c>
      <c r="K28" s="49">
        <v>31800</v>
      </c>
      <c r="L28" s="49">
        <v>20900</v>
      </c>
      <c r="M28" s="49">
        <v>23100</v>
      </c>
      <c r="N28" s="49">
        <v>23690</v>
      </c>
      <c r="O28" s="49">
        <f t="shared" si="0"/>
        <v>197700</v>
      </c>
    </row>
    <row r="29" spans="1:15" s="50" customFormat="1" ht="42" customHeight="1">
      <c r="A29" s="65" t="s">
        <v>48</v>
      </c>
      <c r="B29" s="23">
        <v>1171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>
        <f t="shared" si="0"/>
        <v>0</v>
      </c>
    </row>
    <row r="30" spans="1:15" s="50" customFormat="1" ht="42" customHeight="1">
      <c r="A30" s="65" t="s">
        <v>49</v>
      </c>
      <c r="B30" s="23">
        <v>1172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>
        <f t="shared" si="0"/>
        <v>0</v>
      </c>
    </row>
    <row r="31" spans="1:15" s="50" customFormat="1" ht="13.5" customHeight="1">
      <c r="A31" s="47" t="s">
        <v>13</v>
      </c>
      <c r="B31" s="48">
        <v>1340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>
        <f t="shared" si="0"/>
        <v>0</v>
      </c>
    </row>
    <row r="32" spans="1:15" s="50" customFormat="1" ht="13.5" customHeight="1">
      <c r="A32" s="47" t="s">
        <v>39</v>
      </c>
      <c r="B32" s="48" t="s">
        <v>40</v>
      </c>
      <c r="C32" s="49">
        <v>1410</v>
      </c>
      <c r="D32" s="49">
        <v>1410</v>
      </c>
      <c r="E32" s="49">
        <v>1410</v>
      </c>
      <c r="F32" s="49">
        <v>5400</v>
      </c>
      <c r="G32" s="49">
        <v>15150</v>
      </c>
      <c r="H32" s="49">
        <v>17850</v>
      </c>
      <c r="I32" s="49">
        <v>20370</v>
      </c>
      <c r="J32" s="49">
        <v>21300</v>
      </c>
      <c r="K32" s="49">
        <v>19950</v>
      </c>
      <c r="L32" s="49">
        <v>7350</v>
      </c>
      <c r="M32" s="49">
        <v>9900</v>
      </c>
      <c r="N32" s="49">
        <v>4000</v>
      </c>
      <c r="O32" s="49">
        <f t="shared" si="0"/>
        <v>125500</v>
      </c>
    </row>
    <row r="33" spans="1:15" s="50" customFormat="1" ht="13.5" customHeight="1">
      <c r="A33" s="49" t="s">
        <v>41</v>
      </c>
      <c r="B33" s="48"/>
      <c r="C33" s="34">
        <f aca="true" t="shared" si="1" ref="C33:O33">C24+C25+C26+C27+C28+C29+C30+C31+C32</f>
        <v>293940</v>
      </c>
      <c r="D33" s="34">
        <f t="shared" si="1"/>
        <v>293940</v>
      </c>
      <c r="E33" s="34">
        <f t="shared" si="1"/>
        <v>291860</v>
      </c>
      <c r="F33" s="34">
        <f t="shared" si="1"/>
        <v>290050</v>
      </c>
      <c r="G33" s="34">
        <f t="shared" si="1"/>
        <v>320650</v>
      </c>
      <c r="H33" s="34">
        <f t="shared" si="1"/>
        <v>356800</v>
      </c>
      <c r="I33" s="34">
        <f t="shared" si="1"/>
        <v>359320</v>
      </c>
      <c r="J33" s="34">
        <f t="shared" si="1"/>
        <v>370750</v>
      </c>
      <c r="K33" s="34">
        <f t="shared" si="1"/>
        <v>322050</v>
      </c>
      <c r="L33" s="34">
        <f t="shared" si="1"/>
        <v>311550</v>
      </c>
      <c r="M33" s="34">
        <f t="shared" si="1"/>
        <v>314100</v>
      </c>
      <c r="N33" s="34">
        <f t="shared" si="1"/>
        <v>341990</v>
      </c>
      <c r="O33" s="34">
        <f t="shared" si="1"/>
        <v>3867000</v>
      </c>
    </row>
    <row r="34" spans="1:15" s="54" customFormat="1" ht="12" customHeight="1">
      <c r="A34" s="51"/>
      <c r="B34" s="52"/>
      <c r="C34" s="53"/>
      <c r="D34" s="53"/>
      <c r="E34" s="53"/>
      <c r="F34" s="51"/>
      <c r="G34" s="51"/>
      <c r="H34" s="51"/>
      <c r="I34" s="51"/>
      <c r="J34" s="51"/>
      <c r="K34" s="51"/>
      <c r="L34" s="51"/>
      <c r="M34" s="51"/>
      <c r="N34" s="51"/>
      <c r="O34" s="53"/>
    </row>
    <row r="35" spans="1:11" s="14" customFormat="1" ht="15" customHeight="1">
      <c r="A35" s="27" t="s">
        <v>14</v>
      </c>
      <c r="B35" s="31"/>
      <c r="C35" s="31"/>
      <c r="D35" s="31"/>
      <c r="E35" s="31"/>
      <c r="F35" s="16"/>
      <c r="G35" s="16"/>
      <c r="H35" s="16"/>
      <c r="I35" s="16" t="s">
        <v>52</v>
      </c>
      <c r="J35" s="35"/>
      <c r="K35" s="35"/>
    </row>
    <row r="36" spans="1:11" s="57" customFormat="1" ht="13.5" customHeight="1">
      <c r="A36" s="55" t="s">
        <v>42</v>
      </c>
      <c r="B36" s="56"/>
      <c r="C36" s="56"/>
      <c r="D36" s="56"/>
      <c r="E36" s="56"/>
      <c r="G36" s="37" t="s">
        <v>3</v>
      </c>
      <c r="H36" s="56"/>
      <c r="I36" s="37" t="s">
        <v>4</v>
      </c>
      <c r="J36" s="37"/>
      <c r="K36" s="37"/>
    </row>
    <row r="37" spans="1:11" s="14" customFormat="1" ht="12.75" customHeight="1">
      <c r="A37" s="20" t="s">
        <v>43</v>
      </c>
      <c r="B37" s="31"/>
      <c r="C37" s="31"/>
      <c r="D37" s="31"/>
      <c r="E37" s="31"/>
      <c r="F37" s="16"/>
      <c r="G37" s="16"/>
      <c r="H37" s="16"/>
      <c r="I37" s="16" t="s">
        <v>53</v>
      </c>
      <c r="J37" s="35"/>
      <c r="K37" s="35"/>
    </row>
    <row r="38" spans="1:11" s="14" customFormat="1" ht="13.5" customHeight="1">
      <c r="A38" s="29"/>
      <c r="B38" s="31"/>
      <c r="C38" s="31"/>
      <c r="D38" s="31"/>
      <c r="E38" s="31"/>
      <c r="F38" s="37" t="s">
        <v>3</v>
      </c>
      <c r="G38" s="37"/>
      <c r="H38" s="37"/>
      <c r="I38" s="37" t="s">
        <v>4</v>
      </c>
      <c r="J38" s="37"/>
      <c r="K38" s="37"/>
    </row>
    <row r="39" spans="1:7" s="58" customFormat="1" ht="9.75" customHeight="1">
      <c r="A39" s="43" t="s">
        <v>15</v>
      </c>
      <c r="C39" s="59"/>
      <c r="D39" s="60"/>
      <c r="E39" s="60"/>
      <c r="F39" s="61"/>
      <c r="G39" s="61"/>
    </row>
    <row r="40" spans="1:4" s="14" customFormat="1" ht="15">
      <c r="A40" s="30" t="s">
        <v>45</v>
      </c>
      <c r="B40" s="30"/>
      <c r="C40" s="31"/>
      <c r="D40" s="31"/>
    </row>
    <row r="41" spans="1:2" s="14" customFormat="1" ht="15" hidden="1">
      <c r="A41" s="27"/>
      <c r="B41" s="24"/>
    </row>
    <row r="42" spans="1:15" ht="15.75" hidden="1">
      <c r="A42" s="32" t="s">
        <v>16</v>
      </c>
      <c r="B42" s="1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1" ht="15.75" hidden="1">
      <c r="A43" s="32" t="s">
        <v>17</v>
      </c>
      <c r="K43" s="25" t="s">
        <v>18</v>
      </c>
    </row>
  </sheetData>
  <mergeCells count="3">
    <mergeCell ref="L3:O3"/>
    <mergeCell ref="E4:O4"/>
    <mergeCell ref="D5:O5"/>
  </mergeCells>
  <printOptions horizontalCentered="1"/>
  <pageMargins left="0.5118110236220472" right="0.3937007874015748" top="0" bottom="0.07874015748031496" header="0.4330708661417323" footer="0.196850393700787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7">
      <selection activeCell="A10" sqref="A10"/>
    </sheetView>
  </sheetViews>
  <sheetFormatPr defaultColWidth="9.140625" defaultRowHeight="12.75"/>
  <cols>
    <col min="1" max="1" width="31.8515625" style="25" customWidth="1"/>
    <col min="2" max="2" width="6.00390625" style="36" customWidth="1"/>
    <col min="3" max="3" width="8.421875" style="25" customWidth="1"/>
    <col min="4" max="4" width="9.00390625" style="25" customWidth="1"/>
    <col min="5" max="5" width="8.7109375" style="25" customWidth="1"/>
    <col min="6" max="6" width="8.28125" style="25" customWidth="1"/>
    <col min="7" max="7" width="7.8515625" style="25" customWidth="1"/>
    <col min="8" max="8" width="7.57421875" style="25" customWidth="1"/>
    <col min="9" max="9" width="8.57421875" style="25" customWidth="1"/>
    <col min="10" max="11" width="8.140625" style="25" customWidth="1"/>
    <col min="12" max="12" width="8.00390625" style="25" customWidth="1"/>
    <col min="13" max="13" width="8.140625" style="25" customWidth="1"/>
    <col min="14" max="14" width="8.28125" style="25" customWidth="1"/>
    <col min="15" max="15" width="9.28125" style="25" customWidth="1"/>
    <col min="16" max="16" width="7.57421875" style="25" customWidth="1"/>
    <col min="17" max="16384" width="9.140625" style="25" customWidth="1"/>
  </cols>
  <sheetData>
    <row r="1" ht="12.75">
      <c r="M1" s="25" t="s">
        <v>0</v>
      </c>
    </row>
    <row r="2" ht="12.75">
      <c r="L2" s="25" t="s">
        <v>1</v>
      </c>
    </row>
    <row r="3" spans="12:15" ht="10.5" customHeight="1">
      <c r="L3" s="72"/>
      <c r="M3" s="72"/>
      <c r="N3" s="72"/>
      <c r="O3" s="72"/>
    </row>
    <row r="4" spans="1:15" s="3" customFormat="1" ht="15">
      <c r="A4" s="11"/>
      <c r="B4" s="67"/>
      <c r="C4" s="2"/>
      <c r="D4" s="2"/>
      <c r="E4" s="4" t="s">
        <v>68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2.75" customHeight="1">
      <c r="A5" s="12"/>
      <c r="B5" s="1"/>
      <c r="C5" s="12"/>
      <c r="D5" s="73" t="s">
        <v>54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3" customFormat="1" ht="12.75" customHeight="1">
      <c r="A6" s="12"/>
      <c r="B6" s="8"/>
      <c r="C6" s="12"/>
      <c r="D6" s="12"/>
      <c r="E6" s="12"/>
      <c r="F6" s="8"/>
      <c r="G6" s="8"/>
      <c r="H6" s="64" t="s">
        <v>2</v>
      </c>
      <c r="I6" s="64"/>
      <c r="J6" s="64"/>
      <c r="K6" s="68" t="s">
        <v>55</v>
      </c>
      <c r="L6" s="64"/>
      <c r="M6" s="9"/>
      <c r="N6" s="4"/>
      <c r="O6" s="62"/>
    </row>
    <row r="7" spans="1:15" s="3" customFormat="1" ht="9.75" customHeight="1">
      <c r="A7" s="12"/>
      <c r="B7" s="1"/>
      <c r="C7" s="12"/>
      <c r="D7" s="12"/>
      <c r="F7" s="1"/>
      <c r="G7" s="1"/>
      <c r="H7" s="9" t="s">
        <v>3</v>
      </c>
      <c r="I7" s="9"/>
      <c r="J7" s="9"/>
      <c r="K7" s="9" t="s">
        <v>4</v>
      </c>
      <c r="L7" s="9"/>
      <c r="M7" s="9"/>
      <c r="N7" s="4"/>
      <c r="O7" s="62"/>
    </row>
    <row r="8" spans="1:15" s="3" customFormat="1" ht="12.75" customHeight="1">
      <c r="A8" s="11"/>
      <c r="B8" s="1"/>
      <c r="C8" s="2"/>
      <c r="D8" s="2"/>
      <c r="E8" s="2"/>
      <c r="F8" s="1"/>
      <c r="G8" s="1"/>
      <c r="H8" s="6"/>
      <c r="I8" s="6"/>
      <c r="J8" s="6"/>
      <c r="K8" s="6"/>
      <c r="L8" s="7"/>
      <c r="M8" s="7"/>
      <c r="N8" s="4"/>
      <c r="O8" s="63"/>
    </row>
    <row r="9" spans="1:15" s="3" customFormat="1" ht="12.75" customHeight="1">
      <c r="A9" s="11"/>
      <c r="B9" s="5"/>
      <c r="C9" s="12"/>
      <c r="D9" s="12"/>
      <c r="E9" s="12"/>
      <c r="F9" s="5"/>
      <c r="G9" s="5"/>
      <c r="H9" s="9" t="s">
        <v>5</v>
      </c>
      <c r="I9" s="9"/>
      <c r="J9" s="9"/>
      <c r="K9" s="9"/>
      <c r="L9" s="9"/>
      <c r="M9" s="9"/>
      <c r="N9" s="10" t="s">
        <v>44</v>
      </c>
      <c r="O9" s="62"/>
    </row>
    <row r="10" spans="1:15" s="4" customFormat="1" ht="16.5">
      <c r="A10" s="38" t="s">
        <v>69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0" customFormat="1" ht="15.75" customHeight="1" hidden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30" customFormat="1" ht="12.75" customHeight="1" hidden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30" customFormat="1" ht="11.25" customHeight="1">
      <c r="A13" s="18" t="s">
        <v>50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30" customFormat="1" ht="12.75" customHeight="1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30" customFormat="1" ht="11.25" customHeight="1">
      <c r="A15" s="18" t="s">
        <v>51</v>
      </c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6"/>
    </row>
    <row r="16" spans="1:15" s="30" customFormat="1" ht="12.75" customHeight="1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30" customFormat="1" ht="12.75" customHeight="1">
      <c r="A17" s="20" t="s">
        <v>56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6" s="20" customFormat="1" ht="14.25" customHeight="1">
      <c r="A18" s="21" t="s">
        <v>21</v>
      </c>
      <c r="B18" s="21"/>
      <c r="C18" s="33"/>
      <c r="D18" s="33"/>
      <c r="F18" s="28"/>
      <c r="G18" s="28"/>
      <c r="H18" s="28"/>
      <c r="I18" s="28"/>
      <c r="J18" s="28"/>
      <c r="K18" s="28"/>
      <c r="L18" s="66" t="s">
        <v>57</v>
      </c>
      <c r="M18" s="28"/>
      <c r="N18" s="28"/>
      <c r="O18" s="28"/>
      <c r="P18" s="21"/>
    </row>
    <row r="19" spans="1:16" s="20" customFormat="1" ht="15.75" customHeight="1">
      <c r="A19" s="21" t="s">
        <v>22</v>
      </c>
      <c r="B19" s="21"/>
      <c r="C19" s="33"/>
      <c r="D19" s="33"/>
      <c r="E19" s="18"/>
      <c r="F19" s="28"/>
      <c r="G19" s="18"/>
      <c r="H19" s="39"/>
      <c r="I19" s="28"/>
      <c r="J19" s="28"/>
      <c r="K19" s="28"/>
      <c r="L19" s="39">
        <v>7901010</v>
      </c>
      <c r="M19" s="39"/>
      <c r="N19" s="39"/>
      <c r="O19" s="39"/>
      <c r="P19" s="21"/>
    </row>
    <row r="20" spans="1:17" s="20" customFormat="1" ht="11.25" customHeight="1">
      <c r="A20" s="21" t="s">
        <v>23</v>
      </c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 t="s">
        <v>24</v>
      </c>
      <c r="P20" s="21"/>
      <c r="Q20" s="31"/>
    </row>
    <row r="21" spans="1:15" s="43" customFormat="1" ht="9" customHeight="1">
      <c r="A21" s="40"/>
      <c r="B21" s="40"/>
      <c r="C21" s="40"/>
      <c r="D21" s="40"/>
      <c r="E21" s="41"/>
      <c r="F21" s="41"/>
      <c r="G21" s="41"/>
      <c r="H21" s="42"/>
      <c r="N21" s="40"/>
      <c r="O21" s="40" t="s">
        <v>9</v>
      </c>
    </row>
    <row r="22" spans="1:15" s="46" customFormat="1" ht="13.5" customHeight="1">
      <c r="A22" s="44" t="s">
        <v>10</v>
      </c>
      <c r="B22" s="44" t="s">
        <v>19</v>
      </c>
      <c r="C22" s="45" t="s">
        <v>25</v>
      </c>
      <c r="D22" s="45" t="s">
        <v>26</v>
      </c>
      <c r="E22" s="45" t="s">
        <v>27</v>
      </c>
      <c r="F22" s="45" t="s">
        <v>28</v>
      </c>
      <c r="G22" s="45" t="s">
        <v>29</v>
      </c>
      <c r="H22" s="45" t="s">
        <v>30</v>
      </c>
      <c r="I22" s="45" t="s">
        <v>31</v>
      </c>
      <c r="J22" s="45" t="s">
        <v>32</v>
      </c>
      <c r="K22" s="45" t="s">
        <v>33</v>
      </c>
      <c r="L22" s="45" t="s">
        <v>34</v>
      </c>
      <c r="M22" s="45" t="s">
        <v>35</v>
      </c>
      <c r="N22" s="45" t="s">
        <v>36</v>
      </c>
      <c r="O22" s="45" t="s">
        <v>37</v>
      </c>
    </row>
    <row r="23" spans="1:15" s="46" customFormat="1" ht="10.5" customHeight="1">
      <c r="A23" s="44">
        <v>1</v>
      </c>
      <c r="B23" s="44">
        <v>2</v>
      </c>
      <c r="C23" s="45">
        <v>3</v>
      </c>
      <c r="D23" s="45">
        <v>4</v>
      </c>
      <c r="E23" s="45">
        <v>5</v>
      </c>
      <c r="F23" s="45">
        <v>6</v>
      </c>
      <c r="G23" s="45">
        <v>7</v>
      </c>
      <c r="H23" s="45">
        <v>8</v>
      </c>
      <c r="I23" s="45">
        <v>9</v>
      </c>
      <c r="J23" s="45">
        <v>10</v>
      </c>
      <c r="K23" s="45">
        <v>11</v>
      </c>
      <c r="L23" s="45">
        <v>12</v>
      </c>
      <c r="M23" s="45">
        <v>13</v>
      </c>
      <c r="N23" s="45">
        <v>14</v>
      </c>
      <c r="O23" s="45">
        <v>15</v>
      </c>
    </row>
    <row r="24" spans="1:15" s="50" customFormat="1" ht="27.75" customHeight="1">
      <c r="A24" s="47" t="s">
        <v>38</v>
      </c>
      <c r="B24" s="48">
        <v>1110</v>
      </c>
      <c r="C24" s="49">
        <v>109237</v>
      </c>
      <c r="D24" s="49">
        <v>109237</v>
      </c>
      <c r="E24" s="49">
        <v>109237</v>
      </c>
      <c r="F24" s="49"/>
      <c r="G24" s="49"/>
      <c r="H24" s="49"/>
      <c r="I24" s="49"/>
      <c r="J24" s="49"/>
      <c r="K24" s="49"/>
      <c r="L24" s="49"/>
      <c r="M24" s="49"/>
      <c r="N24" s="49"/>
      <c r="O24" s="49">
        <f aca="true" t="shared" si="0" ref="O24:O32">SUM(C24:N24)</f>
        <v>327711</v>
      </c>
    </row>
    <row r="25" spans="1:15" s="50" customFormat="1" ht="15" customHeight="1">
      <c r="A25" s="47" t="s">
        <v>11</v>
      </c>
      <c r="B25" s="48">
        <v>1120</v>
      </c>
      <c r="C25" s="49">
        <v>39846</v>
      </c>
      <c r="D25" s="49">
        <v>39846</v>
      </c>
      <c r="E25" s="49">
        <v>39846</v>
      </c>
      <c r="F25" s="49"/>
      <c r="G25" s="49"/>
      <c r="H25" s="49"/>
      <c r="I25" s="49"/>
      <c r="J25" s="49"/>
      <c r="K25" s="49"/>
      <c r="L25" s="49"/>
      <c r="M25" s="49"/>
      <c r="N25" s="49"/>
      <c r="O25" s="49">
        <f t="shared" si="0"/>
        <v>119538</v>
      </c>
    </row>
    <row r="26" spans="1:15" s="50" customFormat="1" ht="27.75" customHeight="1">
      <c r="A26" s="47" t="s">
        <v>46</v>
      </c>
      <c r="B26" s="48">
        <v>1132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>
        <f t="shared" si="0"/>
        <v>0</v>
      </c>
    </row>
    <row r="27" spans="1:15" s="50" customFormat="1" ht="14.25" customHeight="1">
      <c r="A27" s="47" t="s">
        <v>47</v>
      </c>
      <c r="B27" s="48">
        <v>1133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>
        <f t="shared" si="0"/>
        <v>0</v>
      </c>
    </row>
    <row r="28" spans="1:15" s="50" customFormat="1" ht="28.5" customHeight="1">
      <c r="A28" s="22" t="s">
        <v>12</v>
      </c>
      <c r="B28" s="23">
        <v>1160</v>
      </c>
      <c r="C28" s="49">
        <v>7130</v>
      </c>
      <c r="D28" s="49">
        <v>6726</v>
      </c>
      <c r="E28" s="49">
        <v>5970</v>
      </c>
      <c r="F28" s="49"/>
      <c r="G28" s="49"/>
      <c r="H28" s="49"/>
      <c r="I28" s="49"/>
      <c r="J28" s="49"/>
      <c r="K28" s="49"/>
      <c r="L28" s="49"/>
      <c r="M28" s="49"/>
      <c r="N28" s="49"/>
      <c r="O28" s="49">
        <f t="shared" si="0"/>
        <v>19826</v>
      </c>
    </row>
    <row r="29" spans="1:15" s="50" customFormat="1" ht="42" customHeight="1">
      <c r="A29" s="65" t="s">
        <v>48</v>
      </c>
      <c r="B29" s="23">
        <v>1171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>
        <f t="shared" si="0"/>
        <v>0</v>
      </c>
    </row>
    <row r="30" spans="1:15" s="50" customFormat="1" ht="42" customHeight="1">
      <c r="A30" s="65" t="s">
        <v>49</v>
      </c>
      <c r="B30" s="23">
        <v>1172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>
        <f t="shared" si="0"/>
        <v>0</v>
      </c>
    </row>
    <row r="31" spans="1:15" s="50" customFormat="1" ht="13.5" customHeight="1">
      <c r="A31" s="47" t="s">
        <v>13</v>
      </c>
      <c r="B31" s="48">
        <v>1340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>
        <f t="shared" si="0"/>
        <v>0</v>
      </c>
    </row>
    <row r="32" spans="1:15" s="50" customFormat="1" ht="13.5" customHeight="1">
      <c r="A32" s="47" t="s">
        <v>39</v>
      </c>
      <c r="B32" s="48" t="s">
        <v>40</v>
      </c>
      <c r="C32" s="49">
        <v>1045</v>
      </c>
      <c r="D32" s="49">
        <v>910</v>
      </c>
      <c r="E32" s="49">
        <v>910</v>
      </c>
      <c r="F32" s="49"/>
      <c r="G32" s="49"/>
      <c r="H32" s="49"/>
      <c r="I32" s="49"/>
      <c r="J32" s="49"/>
      <c r="K32" s="49"/>
      <c r="L32" s="49"/>
      <c r="M32" s="49"/>
      <c r="N32" s="49"/>
      <c r="O32" s="49">
        <f t="shared" si="0"/>
        <v>2865</v>
      </c>
    </row>
    <row r="33" spans="1:15" s="50" customFormat="1" ht="13.5" customHeight="1">
      <c r="A33" s="49" t="s">
        <v>41</v>
      </c>
      <c r="B33" s="48"/>
      <c r="C33" s="34">
        <f aca="true" t="shared" si="1" ref="C33:O33">C24+C25+C26+C27+C28+C29+C30+C31+C32</f>
        <v>157258</v>
      </c>
      <c r="D33" s="34">
        <f t="shared" si="1"/>
        <v>156719</v>
      </c>
      <c r="E33" s="34">
        <f t="shared" si="1"/>
        <v>155963</v>
      </c>
      <c r="F33" s="34">
        <f t="shared" si="1"/>
        <v>0</v>
      </c>
      <c r="G33" s="34">
        <f t="shared" si="1"/>
        <v>0</v>
      </c>
      <c r="H33" s="34">
        <f t="shared" si="1"/>
        <v>0</v>
      </c>
      <c r="I33" s="34">
        <f t="shared" si="1"/>
        <v>0</v>
      </c>
      <c r="J33" s="34">
        <f t="shared" si="1"/>
        <v>0</v>
      </c>
      <c r="K33" s="34">
        <f t="shared" si="1"/>
        <v>0</v>
      </c>
      <c r="L33" s="34">
        <f t="shared" si="1"/>
        <v>0</v>
      </c>
      <c r="M33" s="34">
        <f t="shared" si="1"/>
        <v>0</v>
      </c>
      <c r="N33" s="34">
        <f t="shared" si="1"/>
        <v>0</v>
      </c>
      <c r="O33" s="34">
        <f t="shared" si="1"/>
        <v>469940</v>
      </c>
    </row>
    <row r="34" spans="1:15" s="54" customFormat="1" ht="12" customHeight="1">
      <c r="A34" s="51"/>
      <c r="B34" s="52"/>
      <c r="C34" s="53"/>
      <c r="D34" s="53"/>
      <c r="E34" s="53"/>
      <c r="F34" s="51"/>
      <c r="G34" s="51"/>
      <c r="H34" s="51"/>
      <c r="I34" s="51"/>
      <c r="J34" s="51"/>
      <c r="K34" s="51"/>
      <c r="L34" s="51"/>
      <c r="M34" s="51"/>
      <c r="N34" s="51"/>
      <c r="O34" s="53"/>
    </row>
    <row r="35" spans="1:11" s="14" customFormat="1" ht="15" customHeight="1">
      <c r="A35" s="27" t="s">
        <v>14</v>
      </c>
      <c r="B35" s="31"/>
      <c r="C35" s="31"/>
      <c r="D35" s="31"/>
      <c r="E35" s="31"/>
      <c r="F35" s="16"/>
      <c r="G35" s="16"/>
      <c r="H35" s="16"/>
      <c r="I35" s="16" t="s">
        <v>52</v>
      </c>
      <c r="J35" s="35"/>
      <c r="K35" s="35"/>
    </row>
    <row r="36" spans="1:11" s="57" customFormat="1" ht="13.5" customHeight="1">
      <c r="A36" s="55" t="s">
        <v>42</v>
      </c>
      <c r="B36" s="56"/>
      <c r="C36" s="56"/>
      <c r="D36" s="56"/>
      <c r="E36" s="56"/>
      <c r="G36" s="37" t="s">
        <v>3</v>
      </c>
      <c r="H36" s="56"/>
      <c r="I36" s="37" t="s">
        <v>4</v>
      </c>
      <c r="J36" s="37"/>
      <c r="K36" s="37"/>
    </row>
    <row r="37" spans="1:11" s="14" customFormat="1" ht="12.75" customHeight="1">
      <c r="A37" s="20" t="s">
        <v>43</v>
      </c>
      <c r="B37" s="31"/>
      <c r="C37" s="31"/>
      <c r="D37" s="31"/>
      <c r="E37" s="31"/>
      <c r="F37" s="16"/>
      <c r="G37" s="16"/>
      <c r="H37" s="16"/>
      <c r="I37" s="16" t="s">
        <v>53</v>
      </c>
      <c r="J37" s="35"/>
      <c r="K37" s="35"/>
    </row>
    <row r="38" spans="1:11" s="14" customFormat="1" ht="13.5" customHeight="1">
      <c r="A38" s="29"/>
      <c r="B38" s="31"/>
      <c r="C38" s="31"/>
      <c r="D38" s="31"/>
      <c r="E38" s="31"/>
      <c r="F38" s="37" t="s">
        <v>3</v>
      </c>
      <c r="G38" s="37"/>
      <c r="H38" s="37"/>
      <c r="I38" s="37" t="s">
        <v>4</v>
      </c>
      <c r="J38" s="37"/>
      <c r="K38" s="37"/>
    </row>
    <row r="39" spans="1:7" s="58" customFormat="1" ht="9.75" customHeight="1">
      <c r="A39" s="43" t="s">
        <v>15</v>
      </c>
      <c r="C39" s="59"/>
      <c r="D39" s="60"/>
      <c r="E39" s="60"/>
      <c r="F39" s="61"/>
      <c r="G39" s="61"/>
    </row>
    <row r="40" spans="1:4" s="14" customFormat="1" ht="15">
      <c r="A40" s="30" t="s">
        <v>45</v>
      </c>
      <c r="B40" s="30"/>
      <c r="C40" s="31"/>
      <c r="D40" s="31"/>
    </row>
    <row r="41" spans="1:2" s="14" customFormat="1" ht="15" hidden="1">
      <c r="A41" s="27"/>
      <c r="B41" s="24"/>
    </row>
    <row r="42" spans="1:15" ht="15.75" hidden="1">
      <c r="A42" s="32" t="s">
        <v>16</v>
      </c>
      <c r="B42" s="1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1" ht="15.75" hidden="1">
      <c r="A43" s="32" t="s">
        <v>17</v>
      </c>
      <c r="K43" s="25" t="s">
        <v>18</v>
      </c>
    </row>
  </sheetData>
  <mergeCells count="2">
    <mergeCell ref="L3:O3"/>
    <mergeCell ref="D5:O5"/>
  </mergeCells>
  <printOptions horizontalCentered="1"/>
  <pageMargins left="0.5118110236220472" right="0.3937007874015748" top="0" bottom="0.07874015748031496" header="0.4330708661417323" footer="0.196850393700787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1">
      <selection activeCell="N35" sqref="N35"/>
    </sheetView>
  </sheetViews>
  <sheetFormatPr defaultColWidth="9.140625" defaultRowHeight="12.75"/>
  <cols>
    <col min="1" max="1" width="31.8515625" style="25" customWidth="1"/>
    <col min="2" max="2" width="6.00390625" style="36" customWidth="1"/>
    <col min="3" max="3" width="8.421875" style="25" customWidth="1"/>
    <col min="4" max="4" width="9.00390625" style="25" customWidth="1"/>
    <col min="5" max="5" width="8.7109375" style="25" customWidth="1"/>
    <col min="6" max="6" width="8.28125" style="25" customWidth="1"/>
    <col min="7" max="7" width="7.8515625" style="25" customWidth="1"/>
    <col min="8" max="8" width="7.57421875" style="25" customWidth="1"/>
    <col min="9" max="9" width="8.57421875" style="25" customWidth="1"/>
    <col min="10" max="11" width="8.140625" style="25" customWidth="1"/>
    <col min="12" max="12" width="8.00390625" style="25" customWidth="1"/>
    <col min="13" max="13" width="8.140625" style="25" customWidth="1"/>
    <col min="14" max="14" width="8.28125" style="25" customWidth="1"/>
    <col min="15" max="15" width="9.28125" style="25" customWidth="1"/>
    <col min="16" max="16" width="7.57421875" style="25" customWidth="1"/>
    <col min="17" max="16384" width="9.140625" style="25" customWidth="1"/>
  </cols>
  <sheetData>
    <row r="1" ht="12.75">
      <c r="M1" s="25" t="s">
        <v>0</v>
      </c>
    </row>
    <row r="2" ht="12.75">
      <c r="L2" s="25" t="s">
        <v>1</v>
      </c>
    </row>
    <row r="3" spans="12:15" ht="10.5" customHeight="1">
      <c r="L3" s="72"/>
      <c r="M3" s="72"/>
      <c r="N3" s="72"/>
      <c r="O3" s="72"/>
    </row>
    <row r="4" spans="1:15" s="3" customFormat="1" ht="15">
      <c r="A4" s="11"/>
      <c r="B4" s="67"/>
      <c r="C4" s="2"/>
      <c r="D4" s="2"/>
      <c r="E4" s="4" t="s">
        <v>71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2.75" customHeight="1">
      <c r="A5" s="12"/>
      <c r="B5" s="1"/>
      <c r="C5" s="12"/>
      <c r="D5" s="73" t="s">
        <v>59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3" customFormat="1" ht="12.75" customHeight="1">
      <c r="A6" s="12"/>
      <c r="B6" s="8"/>
      <c r="C6" s="12"/>
      <c r="D6" s="12"/>
      <c r="E6" s="12"/>
      <c r="F6" s="8"/>
      <c r="G6" s="8"/>
      <c r="H6" s="64" t="s">
        <v>2</v>
      </c>
      <c r="I6" s="64"/>
      <c r="J6" s="64"/>
      <c r="K6" s="68" t="s">
        <v>60</v>
      </c>
      <c r="L6" s="64"/>
      <c r="M6" s="9"/>
      <c r="N6" s="4"/>
      <c r="O6" s="62"/>
    </row>
    <row r="7" spans="1:15" s="3" customFormat="1" ht="9.75" customHeight="1">
      <c r="A7" s="12"/>
      <c r="B7" s="1"/>
      <c r="C7" s="12"/>
      <c r="D7" s="12"/>
      <c r="F7" s="1"/>
      <c r="G7" s="1"/>
      <c r="H7" s="9" t="s">
        <v>3</v>
      </c>
      <c r="I7" s="9"/>
      <c r="J7" s="9"/>
      <c r="K7" s="9" t="s">
        <v>4</v>
      </c>
      <c r="L7" s="9"/>
      <c r="M7" s="9"/>
      <c r="N7" s="4"/>
      <c r="O7" s="62"/>
    </row>
    <row r="8" spans="1:15" s="3" customFormat="1" ht="12.75" customHeight="1">
      <c r="A8" s="11"/>
      <c r="B8" s="1"/>
      <c r="C8" s="2"/>
      <c r="D8" s="2"/>
      <c r="E8" s="2"/>
      <c r="F8" s="1"/>
      <c r="G8" s="1"/>
      <c r="H8" s="6"/>
      <c r="I8" s="6"/>
      <c r="J8" s="6"/>
      <c r="K8" s="6"/>
      <c r="L8" s="7"/>
      <c r="M8" s="7"/>
      <c r="N8" s="4"/>
      <c r="O8" s="63"/>
    </row>
    <row r="9" spans="1:15" s="3" customFormat="1" ht="12.75" customHeight="1">
      <c r="A9" s="11"/>
      <c r="B9" s="5"/>
      <c r="C9" s="12"/>
      <c r="D9" s="12"/>
      <c r="E9" s="12"/>
      <c r="F9" s="5"/>
      <c r="G9" s="5"/>
      <c r="H9" s="9" t="s">
        <v>5</v>
      </c>
      <c r="I9" s="9"/>
      <c r="J9" s="9"/>
      <c r="K9" s="9"/>
      <c r="L9" s="9"/>
      <c r="M9" s="9"/>
      <c r="N9" s="10" t="s">
        <v>44</v>
      </c>
      <c r="O9" s="62"/>
    </row>
    <row r="10" spans="1:15" s="4" customFormat="1" ht="16.5">
      <c r="A10" s="38" t="s">
        <v>70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0" customFormat="1" ht="15.75" customHeight="1" hidden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30" customFormat="1" ht="12.75" customHeight="1" hidden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30" customFormat="1" ht="11.25" customHeight="1">
      <c r="A13" s="69" t="s">
        <v>58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30" customFormat="1" ht="12.75" customHeight="1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30" customFormat="1" ht="11.25" customHeight="1">
      <c r="A15" s="18" t="s">
        <v>51</v>
      </c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6"/>
    </row>
    <row r="16" spans="1:15" s="30" customFormat="1" ht="12.75" customHeight="1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30" customFormat="1" ht="12.75" customHeight="1">
      <c r="A17" s="20" t="s">
        <v>56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6" s="20" customFormat="1" ht="14.25" customHeight="1">
      <c r="A18" s="21" t="s">
        <v>21</v>
      </c>
      <c r="B18" s="21"/>
      <c r="C18" s="33"/>
      <c r="D18" s="33"/>
      <c r="F18" s="28"/>
      <c r="G18" s="28"/>
      <c r="H18" s="28"/>
      <c r="I18" s="28"/>
      <c r="J18" s="74" t="s">
        <v>62</v>
      </c>
      <c r="K18" s="75"/>
      <c r="L18" s="75"/>
      <c r="M18" s="75"/>
      <c r="N18" s="75"/>
      <c r="O18" s="75"/>
      <c r="P18" s="21"/>
    </row>
    <row r="19" spans="1:16" s="20" customFormat="1" ht="15.75" customHeight="1">
      <c r="A19" s="21" t="s">
        <v>22</v>
      </c>
      <c r="B19" s="21"/>
      <c r="C19" s="33"/>
      <c r="D19" s="33"/>
      <c r="E19" s="18"/>
      <c r="F19" s="28"/>
      <c r="G19" s="18"/>
      <c r="H19" s="39"/>
      <c r="I19" s="76" t="s">
        <v>61</v>
      </c>
      <c r="J19" s="77"/>
      <c r="K19" s="77"/>
      <c r="L19" s="77"/>
      <c r="M19" s="77"/>
      <c r="N19" s="77"/>
      <c r="O19" s="77"/>
      <c r="P19" s="21"/>
    </row>
    <row r="20" spans="1:17" s="20" customFormat="1" ht="11.25" customHeight="1">
      <c r="A20" s="21" t="s">
        <v>23</v>
      </c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 t="s">
        <v>24</v>
      </c>
      <c r="P20" s="21"/>
      <c r="Q20" s="31"/>
    </row>
    <row r="21" spans="1:15" s="43" customFormat="1" ht="9" customHeight="1">
      <c r="A21" s="40"/>
      <c r="B21" s="40"/>
      <c r="C21" s="40"/>
      <c r="D21" s="40"/>
      <c r="E21" s="41"/>
      <c r="F21" s="41"/>
      <c r="G21" s="41"/>
      <c r="H21" s="42"/>
      <c r="N21" s="40"/>
      <c r="O21" s="40" t="s">
        <v>9</v>
      </c>
    </row>
    <row r="22" spans="1:15" s="46" customFormat="1" ht="13.5" customHeight="1">
      <c r="A22" s="44" t="s">
        <v>10</v>
      </c>
      <c r="B22" s="44" t="s">
        <v>19</v>
      </c>
      <c r="C22" s="45" t="s">
        <v>25</v>
      </c>
      <c r="D22" s="45" t="s">
        <v>26</v>
      </c>
      <c r="E22" s="45" t="s">
        <v>27</v>
      </c>
      <c r="F22" s="45" t="s">
        <v>28</v>
      </c>
      <c r="G22" s="45" t="s">
        <v>29</v>
      </c>
      <c r="H22" s="45" t="s">
        <v>30</v>
      </c>
      <c r="I22" s="45" t="s">
        <v>31</v>
      </c>
      <c r="J22" s="45" t="s">
        <v>32</v>
      </c>
      <c r="K22" s="45" t="s">
        <v>33</v>
      </c>
      <c r="L22" s="45" t="s">
        <v>34</v>
      </c>
      <c r="M22" s="45" t="s">
        <v>35</v>
      </c>
      <c r="N22" s="45" t="s">
        <v>36</v>
      </c>
      <c r="O22" s="45" t="s">
        <v>37</v>
      </c>
    </row>
    <row r="23" spans="1:15" s="46" customFormat="1" ht="10.5" customHeight="1">
      <c r="A23" s="44">
        <v>1</v>
      </c>
      <c r="B23" s="44">
        <v>2</v>
      </c>
      <c r="C23" s="45">
        <v>3</v>
      </c>
      <c r="D23" s="45">
        <v>4</v>
      </c>
      <c r="E23" s="45">
        <v>5</v>
      </c>
      <c r="F23" s="45">
        <v>6</v>
      </c>
      <c r="G23" s="45">
        <v>7</v>
      </c>
      <c r="H23" s="45">
        <v>8</v>
      </c>
      <c r="I23" s="45">
        <v>9</v>
      </c>
      <c r="J23" s="45">
        <v>10</v>
      </c>
      <c r="K23" s="45">
        <v>11</v>
      </c>
      <c r="L23" s="45">
        <v>12</v>
      </c>
      <c r="M23" s="45">
        <v>13</v>
      </c>
      <c r="N23" s="45">
        <v>14</v>
      </c>
      <c r="O23" s="45">
        <v>15</v>
      </c>
    </row>
    <row r="24" spans="1:15" s="50" customFormat="1" ht="27.75" customHeight="1">
      <c r="A24" s="47" t="s">
        <v>38</v>
      </c>
      <c r="B24" s="48">
        <v>1110</v>
      </c>
      <c r="C24" s="49">
        <v>63063</v>
      </c>
      <c r="D24" s="49">
        <v>63063</v>
      </c>
      <c r="E24" s="49">
        <v>63063</v>
      </c>
      <c r="F24" s="49">
        <v>63063</v>
      </c>
      <c r="G24" s="49">
        <v>67510</v>
      </c>
      <c r="H24" s="49">
        <v>75433</v>
      </c>
      <c r="I24" s="49">
        <v>75433</v>
      </c>
      <c r="J24" s="49">
        <v>76160</v>
      </c>
      <c r="K24" s="49">
        <v>61770</v>
      </c>
      <c r="L24" s="49">
        <v>64114</v>
      </c>
      <c r="M24" s="49">
        <v>64114</v>
      </c>
      <c r="N24" s="49">
        <v>71714</v>
      </c>
      <c r="O24" s="49">
        <f aca="true" t="shared" si="0" ref="O24:O32">SUM(C24:N24)</f>
        <v>808500</v>
      </c>
    </row>
    <row r="25" spans="1:15" s="50" customFormat="1" ht="15" customHeight="1">
      <c r="A25" s="47" t="s">
        <v>11</v>
      </c>
      <c r="B25" s="48">
        <v>1120</v>
      </c>
      <c r="C25" s="49">
        <v>22955</v>
      </c>
      <c r="D25" s="49">
        <v>22955</v>
      </c>
      <c r="E25" s="49">
        <v>22955</v>
      </c>
      <c r="F25" s="49">
        <v>22955</v>
      </c>
      <c r="G25" s="49">
        <v>24574</v>
      </c>
      <c r="H25" s="49">
        <v>27458</v>
      </c>
      <c r="I25" s="49">
        <v>27458</v>
      </c>
      <c r="J25" s="49">
        <v>27722</v>
      </c>
      <c r="K25" s="49">
        <v>22484</v>
      </c>
      <c r="L25" s="49">
        <v>23337</v>
      </c>
      <c r="M25" s="49">
        <v>23337</v>
      </c>
      <c r="N25" s="49">
        <v>26104</v>
      </c>
      <c r="O25" s="49">
        <f t="shared" si="0"/>
        <v>294294</v>
      </c>
    </row>
    <row r="26" spans="1:15" s="50" customFormat="1" ht="27.75" customHeight="1">
      <c r="A26" s="47" t="s">
        <v>46</v>
      </c>
      <c r="B26" s="48">
        <v>1132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>
        <f t="shared" si="0"/>
        <v>0</v>
      </c>
    </row>
    <row r="27" spans="1:15" s="50" customFormat="1" ht="14.25" customHeight="1">
      <c r="A27" s="47" t="s">
        <v>47</v>
      </c>
      <c r="B27" s="48">
        <v>1133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>
        <f t="shared" si="0"/>
        <v>0</v>
      </c>
    </row>
    <row r="28" spans="1:15" s="50" customFormat="1" ht="28.5" customHeight="1">
      <c r="A28" s="22" t="s">
        <v>12</v>
      </c>
      <c r="B28" s="23">
        <v>1160</v>
      </c>
      <c r="C28" s="49">
        <f>6911+6980</f>
        <v>13891</v>
      </c>
      <c r="D28" s="49">
        <f>6429+6980</f>
        <v>13409</v>
      </c>
      <c r="E28" s="49">
        <f>6730+6400</f>
        <v>13130</v>
      </c>
      <c r="F28" s="49">
        <v>4158</v>
      </c>
      <c r="G28" s="49">
        <v>3738</v>
      </c>
      <c r="H28" s="49">
        <v>2425</v>
      </c>
      <c r="I28" s="49">
        <v>2425</v>
      </c>
      <c r="J28" s="49">
        <v>2425</v>
      </c>
      <c r="K28" s="49">
        <f>8544+11008</f>
        <v>19552</v>
      </c>
      <c r="L28" s="49">
        <f>7799+10000</f>
        <v>17799</v>
      </c>
      <c r="M28" s="49">
        <f>6222+12400</f>
        <v>18622</v>
      </c>
      <c r="N28" s="49">
        <f>7013+11400</f>
        <v>18413</v>
      </c>
      <c r="O28" s="49">
        <f t="shared" si="0"/>
        <v>129987</v>
      </c>
    </row>
    <row r="29" spans="1:15" s="50" customFormat="1" ht="42" customHeight="1">
      <c r="A29" s="65" t="s">
        <v>48</v>
      </c>
      <c r="B29" s="23">
        <v>1171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>
        <f t="shared" si="0"/>
        <v>0</v>
      </c>
    </row>
    <row r="30" spans="1:15" s="50" customFormat="1" ht="42" customHeight="1">
      <c r="A30" s="65" t="s">
        <v>49</v>
      </c>
      <c r="B30" s="23">
        <v>1172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>
        <f t="shared" si="0"/>
        <v>0</v>
      </c>
    </row>
    <row r="31" spans="1:15" s="50" customFormat="1" ht="13.5" customHeight="1">
      <c r="A31" s="47" t="s">
        <v>13</v>
      </c>
      <c r="B31" s="48">
        <v>1340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>
        <f t="shared" si="0"/>
        <v>0</v>
      </c>
    </row>
    <row r="32" spans="1:15" s="50" customFormat="1" ht="13.5" customHeight="1">
      <c r="A32" s="47" t="s">
        <v>39</v>
      </c>
      <c r="B32" s="48" t="s">
        <v>40</v>
      </c>
      <c r="C32" s="49">
        <v>1282</v>
      </c>
      <c r="D32" s="49">
        <v>0</v>
      </c>
      <c r="E32" s="49">
        <v>950</v>
      </c>
      <c r="F32" s="49">
        <v>3081</v>
      </c>
      <c r="G32" s="49">
        <v>8335</v>
      </c>
      <c r="H32" s="49">
        <v>11961</v>
      </c>
      <c r="I32" s="49">
        <v>15940</v>
      </c>
      <c r="J32" s="49">
        <v>18632</v>
      </c>
      <c r="K32" s="49">
        <f>18607</f>
        <v>18607</v>
      </c>
      <c r="L32" s="49">
        <v>3735</v>
      </c>
      <c r="M32" s="49">
        <v>9078</v>
      </c>
      <c r="N32" s="49">
        <f>1371-253</f>
        <v>1118</v>
      </c>
      <c r="O32" s="49">
        <f t="shared" si="0"/>
        <v>92719</v>
      </c>
    </row>
    <row r="33" spans="1:15" s="50" customFormat="1" ht="13.5" customHeight="1">
      <c r="A33" s="49" t="s">
        <v>41</v>
      </c>
      <c r="B33" s="48"/>
      <c r="C33" s="34">
        <f aca="true" t="shared" si="1" ref="C33:O33">C24+C25+C26+C27+C28+C29+C30+C31+C32</f>
        <v>101191</v>
      </c>
      <c r="D33" s="34">
        <f t="shared" si="1"/>
        <v>99427</v>
      </c>
      <c r="E33" s="34">
        <f t="shared" si="1"/>
        <v>100098</v>
      </c>
      <c r="F33" s="34">
        <f t="shared" si="1"/>
        <v>93257</v>
      </c>
      <c r="G33" s="34">
        <f t="shared" si="1"/>
        <v>104157</v>
      </c>
      <c r="H33" s="34">
        <f t="shared" si="1"/>
        <v>117277</v>
      </c>
      <c r="I33" s="34">
        <f t="shared" si="1"/>
        <v>121256</v>
      </c>
      <c r="J33" s="34">
        <f t="shared" si="1"/>
        <v>124939</v>
      </c>
      <c r="K33" s="34">
        <f>K24+K25+K26+K27+K28+K29+K30+K31+K32</f>
        <v>122413</v>
      </c>
      <c r="L33" s="34">
        <f>L24+L25+L26+L27+L28+L29+L30+L31+L32</f>
        <v>108985</v>
      </c>
      <c r="M33" s="34">
        <f>M24+M25+M26+M27+M28+M29+M30+M31+M32</f>
        <v>115151</v>
      </c>
      <c r="N33" s="34">
        <f>N24+N25+N26+N27+N28+N29+N30+N31+N32</f>
        <v>117349</v>
      </c>
      <c r="O33" s="34">
        <f t="shared" si="1"/>
        <v>1325500</v>
      </c>
    </row>
    <row r="34" spans="1:15" s="54" customFormat="1" ht="12" customHeight="1">
      <c r="A34" s="51"/>
      <c r="B34" s="52"/>
      <c r="C34" s="53"/>
      <c r="D34" s="53"/>
      <c r="E34" s="53"/>
      <c r="F34" s="51"/>
      <c r="G34" s="51"/>
      <c r="H34" s="51"/>
      <c r="I34" s="51"/>
      <c r="J34" s="51"/>
      <c r="K34" s="51"/>
      <c r="L34" s="51"/>
      <c r="M34" s="51"/>
      <c r="N34" s="51"/>
      <c r="O34" s="53"/>
    </row>
    <row r="35" spans="1:11" s="14" customFormat="1" ht="28.5" customHeight="1">
      <c r="A35" s="71" t="s">
        <v>63</v>
      </c>
      <c r="B35" s="71"/>
      <c r="C35" s="71"/>
      <c r="D35" s="31"/>
      <c r="E35" s="31"/>
      <c r="F35" s="16"/>
      <c r="G35" s="16"/>
      <c r="H35" s="16"/>
      <c r="I35" s="16" t="s">
        <v>55</v>
      </c>
      <c r="J35" s="35"/>
      <c r="K35" s="35"/>
    </row>
    <row r="36" spans="1:11" s="57" customFormat="1" ht="13.5" customHeight="1">
      <c r="A36" s="55" t="s">
        <v>42</v>
      </c>
      <c r="B36" s="56"/>
      <c r="C36" s="56"/>
      <c r="D36" s="56"/>
      <c r="E36" s="56"/>
      <c r="G36" s="37" t="s">
        <v>3</v>
      </c>
      <c r="H36" s="56"/>
      <c r="I36" s="37" t="s">
        <v>4</v>
      </c>
      <c r="J36" s="37"/>
      <c r="K36" s="37"/>
    </row>
    <row r="37" spans="1:11" s="14" customFormat="1" ht="12.75" customHeight="1">
      <c r="A37" s="20" t="s">
        <v>43</v>
      </c>
      <c r="B37" s="31"/>
      <c r="C37" s="31"/>
      <c r="D37" s="31"/>
      <c r="E37" s="31"/>
      <c r="F37" s="16"/>
      <c r="G37" s="16"/>
      <c r="H37" s="16"/>
      <c r="I37" s="16" t="s">
        <v>53</v>
      </c>
      <c r="J37" s="35"/>
      <c r="K37" s="35"/>
    </row>
    <row r="38" spans="1:11" s="14" customFormat="1" ht="13.5" customHeight="1">
      <c r="A38" s="29"/>
      <c r="B38" s="31"/>
      <c r="C38" s="31"/>
      <c r="D38" s="31"/>
      <c r="E38" s="31"/>
      <c r="F38" s="37" t="s">
        <v>3</v>
      </c>
      <c r="G38" s="37"/>
      <c r="H38" s="37"/>
      <c r="I38" s="37" t="s">
        <v>4</v>
      </c>
      <c r="J38" s="37"/>
      <c r="K38" s="37"/>
    </row>
    <row r="39" spans="1:7" s="58" customFormat="1" ht="9.75" customHeight="1">
      <c r="A39" s="43" t="s">
        <v>15</v>
      </c>
      <c r="C39" s="59"/>
      <c r="D39" s="60"/>
      <c r="E39" s="60"/>
      <c r="F39" s="61"/>
      <c r="G39" s="61"/>
    </row>
    <row r="40" spans="1:4" s="14" customFormat="1" ht="15">
      <c r="A40" s="30" t="s">
        <v>45</v>
      </c>
      <c r="B40" s="30"/>
      <c r="C40" s="31"/>
      <c r="D40" s="31"/>
    </row>
    <row r="41" spans="1:2" s="14" customFormat="1" ht="15" hidden="1">
      <c r="A41" s="27"/>
      <c r="B41" s="24"/>
    </row>
    <row r="42" spans="1:15" ht="15.75" hidden="1">
      <c r="A42" s="32" t="s">
        <v>16</v>
      </c>
      <c r="B42" s="1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1" ht="15.75" hidden="1">
      <c r="A43" s="32" t="s">
        <v>17</v>
      </c>
      <c r="K43" s="25" t="s">
        <v>18</v>
      </c>
    </row>
    <row r="46" spans="1:10" ht="15.75">
      <c r="A46" s="70" t="s">
        <v>65</v>
      </c>
      <c r="G46" s="25" t="s">
        <v>66</v>
      </c>
      <c r="J46" s="70" t="s">
        <v>64</v>
      </c>
    </row>
    <row r="47" ht="12.75">
      <c r="G47" s="25" t="s">
        <v>3</v>
      </c>
    </row>
  </sheetData>
  <mergeCells count="5">
    <mergeCell ref="A35:C35"/>
    <mergeCell ref="L3:O3"/>
    <mergeCell ref="D5:O5"/>
    <mergeCell ref="J18:O18"/>
    <mergeCell ref="I19:O19"/>
  </mergeCells>
  <printOptions horizontalCentered="1"/>
  <pageMargins left="0.5118110236220472" right="0.3937007874015748" top="0" bottom="0.07874015748031496" header="0.4330708661417323" footer="0.1968503937007874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2012-02-14T13:13:46Z</cp:lastPrinted>
  <dcterms:created xsi:type="dcterms:W3CDTF">1996-10-08T23:32:33Z</dcterms:created>
  <dcterms:modified xsi:type="dcterms:W3CDTF">2012-03-01T11:16:09Z</dcterms:modified>
  <cp:category/>
  <cp:version/>
  <cp:contentType/>
  <cp:contentStatus/>
</cp:coreProperties>
</file>