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щопонеділка (2)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<sst xmlns="http://schemas.openxmlformats.org/spreadsheetml/2006/main" count="53" uniqueCount="33">
  <si>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</si>
  <si>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</si>
  <si>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</si>
  <si>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</si>
  <si>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</si>
  <si>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</si>
  <si>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</si>
  <si>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</si>
  <si>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</si>
  <si>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</si>
  <si>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</t>
  </si>
  <si>
    <t>надійшло за січень-</t>
  </si>
  <si>
    <t>%</t>
  </si>
  <si>
    <t>касові видатки  за січень-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</si>
  <si>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</si>
  <si>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</si>
  <si>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</si>
  <si>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</si>
  <si>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</si>
  <si>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</si>
  <si>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</si>
  <si>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</si>
  <si>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</si>
  <si>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</si>
  <si>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</si>
  <si>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</si>
  <si>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</si>
  <si>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</si>
  <si>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</si>
  <si>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</si>
  <si>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</si>
  <si>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</si>
  <si>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03.02.2020 р.)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</si>
</sst>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91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/>
    </xf>
    <xf numFmtId="172" fontId="13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72" fontId="13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3" fillId="0" borderId="2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72" fontId="13" fillId="0" borderId="27" xfId="0" applyNumberFormat="1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ГРУДЕНЬ 2019" xfId="145"/>
    <cellStyle name="Обычный 181" xfId="146"/>
    <cellStyle name="Обычный 181 2" xfId="147"/>
    <cellStyle name="Обычный 181 3" xfId="148"/>
    <cellStyle name="Обычный 181_аналіз  ГРУДЕНЬ 2019" xfId="149"/>
    <cellStyle name="Обычный 182" xfId="150"/>
    <cellStyle name="Обычный 182 2" xfId="151"/>
    <cellStyle name="Обычный 182 3" xfId="152"/>
    <cellStyle name="Обычный 182_аналіз  ГРУДЕНЬ 2019" xfId="153"/>
    <cellStyle name="Обычный 183" xfId="154"/>
    <cellStyle name="Обычный 183 2" xfId="155"/>
    <cellStyle name="Обычный 183 3" xfId="156"/>
    <cellStyle name="Обычный 183_аналіз  ГРУДЕНЬ 2019" xfId="157"/>
    <cellStyle name="Обычный 184" xfId="158"/>
    <cellStyle name="Обычный 184 2" xfId="159"/>
    <cellStyle name="Обычный 184 3" xfId="160"/>
    <cellStyle name="Обычный 184_аналіз  ГРУДЕНЬ 2019" xfId="161"/>
    <cellStyle name="Обычный 185" xfId="162"/>
    <cellStyle name="Обычный 185 2" xfId="163"/>
    <cellStyle name="Обычный 185 3" xfId="164"/>
    <cellStyle name="Обычный 185_аналіз  ГРУДЕНЬ 2019" xfId="165"/>
    <cellStyle name="Обычный 186" xfId="166"/>
    <cellStyle name="Обычный 186 2" xfId="167"/>
    <cellStyle name="Обычный 186 3" xfId="168"/>
    <cellStyle name="Обычный 186_аналіз  ГРУД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ГРУД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ГРУДЕНЬ 2019" xfId="313"/>
    <cellStyle name="Обычный 81" xfId="314"/>
    <cellStyle name="Обычный 81 2" xfId="315"/>
    <cellStyle name="Обычный 81 3" xfId="316"/>
    <cellStyle name="Обычный 81_аналіз  ГРУДЕНЬ 2019" xfId="317"/>
    <cellStyle name="Обычный 82" xfId="318"/>
    <cellStyle name="Обычный 82 2" xfId="319"/>
    <cellStyle name="Обычный 82 3" xfId="320"/>
    <cellStyle name="Обычный 82_аналіз  ГРУДЕНЬ 2019" xfId="321"/>
    <cellStyle name="Обычный 83" xfId="322"/>
    <cellStyle name="Обычный 83 2" xfId="323"/>
    <cellStyle name="Обычный 83 3" xfId="324"/>
    <cellStyle name="Обычный 83_аналіз  ГРУДЕНЬ 2019" xfId="325"/>
    <cellStyle name="Обычный 84" xfId="326"/>
    <cellStyle name="Обычный 84 2" xfId="327"/>
    <cellStyle name="Обычный 84 3" xfId="328"/>
    <cellStyle name="Обычный 84_аналіз  ГРУД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J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43499</v>
      </c>
      <c r="C2" s="4"/>
      <c r="D2" s="4"/>
    </row>
    <row r="5" spans="2:26" ht="20.25"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13.5" thickBot="1"/>
    <row r="7" spans="1:26" ht="13.5" customHeight="1" thickBot="1">
      <c r="A7" s="5"/>
      <c r="B7" s="6"/>
      <c r="C7" s="69" t="s">
        <v>0</v>
      </c>
      <c r="D7" s="70"/>
      <c r="E7" s="71"/>
      <c r="F7" s="85" t="s">
        <v>1</v>
      </c>
      <c r="G7" s="86"/>
      <c r="H7" s="87"/>
      <c r="I7" s="76" t="s">
        <v>2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8"/>
    </row>
    <row r="8" spans="1:26" ht="27.75" customHeight="1" thickBot="1">
      <c r="A8" s="7"/>
      <c r="B8" s="74" t="s">
        <v>3</v>
      </c>
      <c r="C8" s="72"/>
      <c r="D8" s="72"/>
      <c r="E8" s="73"/>
      <c r="F8" s="88"/>
      <c r="G8" s="89"/>
      <c r="H8" s="90"/>
      <c r="I8" s="76" t="s">
        <v>4</v>
      </c>
      <c r="J8" s="77"/>
      <c r="K8" s="78"/>
      <c r="L8" s="76" t="s">
        <v>5</v>
      </c>
      <c r="M8" s="77"/>
      <c r="N8" s="78"/>
      <c r="O8" s="81" t="s">
        <v>6</v>
      </c>
      <c r="P8" s="82"/>
      <c r="Q8" s="82"/>
      <c r="R8" s="82" t="s">
        <v>7</v>
      </c>
      <c r="S8" s="82"/>
      <c r="T8" s="82"/>
      <c r="U8" s="84" t="s">
        <v>8</v>
      </c>
      <c r="V8" s="82"/>
      <c r="W8" s="82"/>
      <c r="X8" s="82" t="s">
        <v>9</v>
      </c>
      <c r="Y8" s="82"/>
      <c r="Z8" s="83"/>
    </row>
    <row r="9" spans="1:26" ht="87.75" customHeight="1">
      <c r="A9" s="7"/>
      <c r="B9" s="75"/>
      <c r="C9" s="8" t="s">
        <v>10</v>
      </c>
      <c r="D9" s="9" t="s">
        <v>11</v>
      </c>
      <c r="E9" s="9" t="s">
        <v>12</v>
      </c>
      <c r="F9" s="8" t="s">
        <v>10</v>
      </c>
      <c r="G9" s="9" t="s">
        <v>13</v>
      </c>
      <c r="H9" s="10" t="s">
        <v>12</v>
      </c>
      <c r="I9" s="8" t="s">
        <v>10</v>
      </c>
      <c r="J9" s="9" t="s">
        <v>13</v>
      </c>
      <c r="K9" s="11" t="s">
        <v>12</v>
      </c>
      <c r="L9" s="8" t="s">
        <v>10</v>
      </c>
      <c r="M9" s="9" t="s">
        <v>13</v>
      </c>
      <c r="N9" s="11" t="s">
        <v>12</v>
      </c>
      <c r="O9" s="8" t="s">
        <v>10</v>
      </c>
      <c r="P9" s="9" t="s">
        <v>13</v>
      </c>
      <c r="Q9" s="11" t="s">
        <v>12</v>
      </c>
      <c r="R9" s="8" t="s">
        <v>10</v>
      </c>
      <c r="S9" s="9" t="s">
        <v>13</v>
      </c>
      <c r="T9" s="11" t="s">
        <v>12</v>
      </c>
      <c r="U9" s="8" t="s">
        <v>10</v>
      </c>
      <c r="V9" s="9" t="s">
        <v>13</v>
      </c>
      <c r="W9" s="11" t="s">
        <v>12</v>
      </c>
      <c r="X9" s="8" t="s">
        <v>10</v>
      </c>
      <c r="Y9" s="9" t="s">
        <v>13</v>
      </c>
      <c r="Z9" s="12" t="s">
        <v>12</v>
      </c>
    </row>
    <row r="10" spans="1:26" ht="42.75" customHeight="1" thickBot="1">
      <c r="A10" s="13"/>
      <c r="B10" s="14" t="s">
        <v>14</v>
      </c>
      <c r="C10" s="15">
        <v>5465067</v>
      </c>
      <c r="D10" s="15">
        <v>6206937.119999999</v>
      </c>
      <c r="E10" s="16">
        <f aca="true" t="shared" si="0" ref="E10:E27">D10/C10*100</f>
        <v>113.5747671529004</v>
      </c>
      <c r="F10" s="17">
        <v>5465067</v>
      </c>
      <c r="G10" s="17">
        <v>2958060.79</v>
      </c>
      <c r="H10" s="16">
        <f aca="true" t="shared" si="1" ref="H10:H27">G10/F10*100</f>
        <v>54.1267067723049</v>
      </c>
      <c r="I10" s="17">
        <v>1042502</v>
      </c>
      <c r="J10" s="17">
        <v>399692.38</v>
      </c>
      <c r="K10" s="16">
        <f aca="true" t="shared" si="2" ref="K10:K27">J10/I10*100</f>
        <v>38.33972308926026</v>
      </c>
      <c r="L10" s="17"/>
      <c r="M10" s="17"/>
      <c r="N10" s="17"/>
      <c r="O10" s="18">
        <v>2257239</v>
      </c>
      <c r="P10" s="18">
        <v>1801549.66</v>
      </c>
      <c r="Q10" s="16">
        <f>P10/O10*100</f>
        <v>79.81209167482929</v>
      </c>
      <c r="R10" s="19"/>
      <c r="S10" s="19"/>
      <c r="T10" s="17"/>
      <c r="U10" s="18">
        <v>1941902</v>
      </c>
      <c r="V10" s="18">
        <v>694149.49</v>
      </c>
      <c r="W10" s="16">
        <f aca="true" t="shared" si="3" ref="W10:W17">V10/U10*100</f>
        <v>35.745855867082895</v>
      </c>
      <c r="X10" s="18"/>
      <c r="Y10" s="18"/>
      <c r="Z10" s="20"/>
    </row>
    <row r="11" spans="1:26" ht="38.25" customHeight="1">
      <c r="A11" s="7"/>
      <c r="B11" s="21" t="s">
        <v>15</v>
      </c>
      <c r="C11" s="22">
        <v>1021483</v>
      </c>
      <c r="D11" s="22">
        <v>1222169.65</v>
      </c>
      <c r="E11" s="23">
        <f t="shared" si="0"/>
        <v>119.64659715335448</v>
      </c>
      <c r="F11" s="24">
        <v>1021483</v>
      </c>
      <c r="G11" s="24">
        <v>593679.11</v>
      </c>
      <c r="H11" s="23">
        <f t="shared" si="1"/>
        <v>58.11933336139711</v>
      </c>
      <c r="I11" s="24">
        <v>274252</v>
      </c>
      <c r="J11" s="24">
        <v>183079.85</v>
      </c>
      <c r="K11" s="23">
        <f t="shared" si="2"/>
        <v>66.75606741245278</v>
      </c>
      <c r="L11" s="25"/>
      <c r="M11" s="24"/>
      <c r="N11" s="24"/>
      <c r="O11" s="25">
        <v>401628</v>
      </c>
      <c r="P11" s="25">
        <v>299012.79</v>
      </c>
      <c r="Q11" s="23">
        <f>P11/O11*100</f>
        <v>74.45018524604858</v>
      </c>
      <c r="R11" s="24"/>
      <c r="S11" s="24"/>
      <c r="T11" s="24"/>
      <c r="U11" s="25">
        <v>187936</v>
      </c>
      <c r="V11" s="25">
        <v>0</v>
      </c>
      <c r="W11" s="23">
        <f t="shared" si="3"/>
        <v>0</v>
      </c>
      <c r="X11" s="25">
        <v>157517</v>
      </c>
      <c r="Y11" s="25">
        <v>111586.47</v>
      </c>
      <c r="Z11" s="26">
        <f aca="true" t="shared" si="4" ref="Z11:Z17">Y11/X11*100</f>
        <v>70.84090606093311</v>
      </c>
    </row>
    <row r="12" spans="1:26" ht="25.5">
      <c r="A12" s="7"/>
      <c r="B12" s="21" t="s">
        <v>16</v>
      </c>
      <c r="C12" s="22">
        <v>1037701</v>
      </c>
      <c r="D12" s="22">
        <v>1586096.82</v>
      </c>
      <c r="E12" s="23">
        <f t="shared" si="0"/>
        <v>152.8471900865471</v>
      </c>
      <c r="F12" s="24">
        <v>894464</v>
      </c>
      <c r="G12" s="24">
        <v>651128.16</v>
      </c>
      <c r="H12" s="23">
        <f t="shared" si="1"/>
        <v>72.79534559244419</v>
      </c>
      <c r="I12" s="24">
        <v>369100</v>
      </c>
      <c r="J12" s="24">
        <v>315302.37</v>
      </c>
      <c r="K12" s="23">
        <f t="shared" si="2"/>
        <v>85.42464643727988</v>
      </c>
      <c r="L12" s="27"/>
      <c r="M12" s="27"/>
      <c r="N12" s="24"/>
      <c r="O12" s="25">
        <v>322455</v>
      </c>
      <c r="P12" s="25">
        <v>261051.72</v>
      </c>
      <c r="Q12" s="23">
        <f>P12/O12*100</f>
        <v>80.957566172024</v>
      </c>
      <c r="R12" s="27"/>
      <c r="S12" s="27"/>
      <c r="T12" s="24"/>
      <c r="U12" s="25">
        <v>65000</v>
      </c>
      <c r="V12" s="25">
        <v>0</v>
      </c>
      <c r="W12" s="23">
        <f t="shared" si="3"/>
        <v>0</v>
      </c>
      <c r="X12" s="25">
        <v>121996</v>
      </c>
      <c r="Y12" s="25">
        <v>70774.07</v>
      </c>
      <c r="Z12" s="26">
        <f t="shared" si="4"/>
        <v>58.01343486671695</v>
      </c>
    </row>
    <row r="13" spans="1:26" ht="25.5">
      <c r="A13" s="7"/>
      <c r="B13" s="21" t="s">
        <v>17</v>
      </c>
      <c r="C13" s="22">
        <v>1492571</v>
      </c>
      <c r="D13" s="22">
        <v>1650312.6</v>
      </c>
      <c r="E13" s="23">
        <f t="shared" si="0"/>
        <v>110.56844867011353</v>
      </c>
      <c r="F13" s="24">
        <v>1784587</v>
      </c>
      <c r="G13" s="24">
        <v>980684.69</v>
      </c>
      <c r="H13" s="23">
        <f t="shared" si="1"/>
        <v>54.95303339091902</v>
      </c>
      <c r="I13" s="24">
        <v>516612</v>
      </c>
      <c r="J13" s="24">
        <v>326254.06</v>
      </c>
      <c r="K13" s="23">
        <f t="shared" si="2"/>
        <v>63.15262905236425</v>
      </c>
      <c r="L13" s="27">
        <v>114832</v>
      </c>
      <c r="M13" s="27">
        <v>82856.91</v>
      </c>
      <c r="N13" s="23">
        <f>M13/L13*100</f>
        <v>72.15489584784729</v>
      </c>
      <c r="O13" s="25">
        <v>623844</v>
      </c>
      <c r="P13" s="25">
        <v>471355.93</v>
      </c>
      <c r="Q13" s="23">
        <f>P13/O13*100</f>
        <v>75.55669846948916</v>
      </c>
      <c r="R13" s="27"/>
      <c r="S13" s="27"/>
      <c r="T13" s="24"/>
      <c r="U13" s="25">
        <v>258802</v>
      </c>
      <c r="V13" s="25">
        <v>16591.21</v>
      </c>
      <c r="W13" s="23">
        <f t="shared" si="3"/>
        <v>6.410773487067332</v>
      </c>
      <c r="X13" s="25">
        <v>201497</v>
      </c>
      <c r="Y13" s="25">
        <v>83626.58</v>
      </c>
      <c r="Z13" s="26">
        <f t="shared" si="4"/>
        <v>41.50264271924644</v>
      </c>
    </row>
    <row r="14" spans="1:26" ht="25.5">
      <c r="A14" s="7"/>
      <c r="B14" s="21" t="s">
        <v>18</v>
      </c>
      <c r="C14" s="22">
        <v>451854</v>
      </c>
      <c r="D14" s="22">
        <v>480666.98</v>
      </c>
      <c r="E14" s="23">
        <f t="shared" si="0"/>
        <v>106.37661279970965</v>
      </c>
      <c r="F14" s="24">
        <v>451854</v>
      </c>
      <c r="G14" s="24">
        <v>325463.73</v>
      </c>
      <c r="H14" s="23">
        <f t="shared" si="1"/>
        <v>72.0285158480394</v>
      </c>
      <c r="I14" s="24">
        <v>126267</v>
      </c>
      <c r="J14" s="24">
        <v>104256.5</v>
      </c>
      <c r="K14" s="23">
        <f t="shared" si="2"/>
        <v>82.56828783450942</v>
      </c>
      <c r="L14" s="24"/>
      <c r="M14" s="24"/>
      <c r="N14" s="24"/>
      <c r="O14" s="25">
        <v>270872</v>
      </c>
      <c r="P14" s="25">
        <v>196160.06</v>
      </c>
      <c r="Q14" s="23">
        <f>P14/O14*100</f>
        <v>72.41799078531558</v>
      </c>
      <c r="R14" s="27"/>
      <c r="S14" s="27"/>
      <c r="T14" s="24"/>
      <c r="U14" s="25">
        <v>11200</v>
      </c>
      <c r="V14" s="25">
        <v>0</v>
      </c>
      <c r="W14" s="23">
        <f t="shared" si="3"/>
        <v>0</v>
      </c>
      <c r="X14" s="25">
        <v>43015</v>
      </c>
      <c r="Y14" s="25">
        <v>25047.17</v>
      </c>
      <c r="Z14" s="26">
        <f t="shared" si="4"/>
        <v>58.22892014413576</v>
      </c>
    </row>
    <row r="15" spans="1:26" ht="25.5">
      <c r="A15" s="7"/>
      <c r="B15" s="21" t="s">
        <v>19</v>
      </c>
      <c r="C15" s="22">
        <v>563645</v>
      </c>
      <c r="D15" s="22">
        <v>1145544.84</v>
      </c>
      <c r="E15" s="23">
        <f t="shared" si="0"/>
        <v>203.23871231005333</v>
      </c>
      <c r="F15" s="24">
        <v>563645</v>
      </c>
      <c r="G15" s="24">
        <v>349215.54</v>
      </c>
      <c r="H15" s="23">
        <f t="shared" si="1"/>
        <v>61.956646470739564</v>
      </c>
      <c r="I15" s="24">
        <v>263590</v>
      </c>
      <c r="J15" s="24">
        <v>210546.42</v>
      </c>
      <c r="K15" s="23">
        <f t="shared" si="2"/>
        <v>79.87648241587314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179796</v>
      </c>
      <c r="V15" s="25">
        <v>32267.26</v>
      </c>
      <c r="W15" s="23">
        <f t="shared" si="3"/>
        <v>17.9465950299228</v>
      </c>
      <c r="X15" s="25">
        <v>36109</v>
      </c>
      <c r="Y15" s="25">
        <v>34796.56</v>
      </c>
      <c r="Z15" s="26">
        <f t="shared" si="4"/>
        <v>96.3653382813149</v>
      </c>
    </row>
    <row r="16" spans="1:26" ht="26.25" thickBot="1">
      <c r="A16" s="13"/>
      <c r="B16" s="28" t="s">
        <v>20</v>
      </c>
      <c r="C16" s="29">
        <v>3725241</v>
      </c>
      <c r="D16" s="29">
        <v>3989444</v>
      </c>
      <c r="E16" s="30">
        <f t="shared" si="0"/>
        <v>107.09223913298496</v>
      </c>
      <c r="F16" s="31">
        <v>2547024</v>
      </c>
      <c r="G16" s="31">
        <v>1560596.92</v>
      </c>
      <c r="H16" s="30">
        <f t="shared" si="1"/>
        <v>61.271386527963614</v>
      </c>
      <c r="I16" s="31">
        <v>629008</v>
      </c>
      <c r="J16" s="31">
        <v>501860.14</v>
      </c>
      <c r="K16" s="30">
        <f t="shared" si="2"/>
        <v>79.785970925648</v>
      </c>
      <c r="L16" s="31"/>
      <c r="M16" s="31"/>
      <c r="N16" s="31"/>
      <c r="O16" s="32">
        <v>1091669</v>
      </c>
      <c r="P16" s="32">
        <v>750234.83</v>
      </c>
      <c r="Q16" s="30">
        <f>P16/O16*100</f>
        <v>68.72365433112051</v>
      </c>
      <c r="R16" s="33"/>
      <c r="S16" s="33"/>
      <c r="T16" s="31"/>
      <c r="U16" s="32">
        <v>456500</v>
      </c>
      <c r="V16" s="32">
        <v>68881.6</v>
      </c>
      <c r="W16" s="30">
        <f t="shared" si="3"/>
        <v>15.089069003285871</v>
      </c>
      <c r="X16" s="32">
        <v>311147</v>
      </c>
      <c r="Y16" s="32">
        <v>182920.35</v>
      </c>
      <c r="Z16" s="34">
        <f t="shared" si="4"/>
        <v>58.78904504944609</v>
      </c>
    </row>
    <row r="17" spans="1:26" ht="26.25" thickBot="1">
      <c r="A17" s="35"/>
      <c r="B17" s="36" t="s">
        <v>21</v>
      </c>
      <c r="C17" s="37">
        <f>SUM(C11:C16)</f>
        <v>8292495</v>
      </c>
      <c r="D17" s="37">
        <f>SUM(D11:D16)</f>
        <v>10074234.89</v>
      </c>
      <c r="E17" s="38">
        <f t="shared" si="0"/>
        <v>121.48617382343916</v>
      </c>
      <c r="F17" s="39">
        <f>SUM(F11:F16)</f>
        <v>7263057</v>
      </c>
      <c r="G17" s="39">
        <f>SUM(G11:G16)</f>
        <v>4460768.15</v>
      </c>
      <c r="H17" s="38">
        <f t="shared" si="1"/>
        <v>61.41722624509212</v>
      </c>
      <c r="I17" s="39">
        <f>SUM(I11:I16)</f>
        <v>2178829</v>
      </c>
      <c r="J17" s="39">
        <f>SUM(J11:J16)</f>
        <v>1641299.3399999999</v>
      </c>
      <c r="K17" s="38">
        <f t="shared" si="2"/>
        <v>75.32942419987984</v>
      </c>
      <c r="L17" s="39">
        <f>SUM(L11:L16)</f>
        <v>114832</v>
      </c>
      <c r="M17" s="39">
        <f>SUM(M11:M16)</f>
        <v>82856.91</v>
      </c>
      <c r="N17" s="38">
        <f>M17/L17*100</f>
        <v>72.15489584784729</v>
      </c>
      <c r="O17" s="39">
        <f>SUM(O11:O16)</f>
        <v>2710468</v>
      </c>
      <c r="P17" s="39">
        <f>SUM(P11:P16)</f>
        <v>1977815.33</v>
      </c>
      <c r="Q17" s="38">
        <f>P17/O17*100</f>
        <v>72.96951412080867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1159234</v>
      </c>
      <c r="V17" s="39">
        <f>SUM(V11:V16)</f>
        <v>117740.07</v>
      </c>
      <c r="W17" s="38">
        <f t="shared" si="3"/>
        <v>10.15671296735603</v>
      </c>
      <c r="X17" s="39">
        <f>SUM(X11:X16)</f>
        <v>871281</v>
      </c>
      <c r="Y17" s="39">
        <f>SUM(Y11:Y16)</f>
        <v>508751.19999999995</v>
      </c>
      <c r="Z17" s="40">
        <f t="shared" si="4"/>
        <v>58.3911734560951</v>
      </c>
    </row>
    <row r="18" spans="1:26" ht="25.5">
      <c r="A18" s="7"/>
      <c r="B18" s="41" t="s">
        <v>22</v>
      </c>
      <c r="C18" s="42">
        <v>156468</v>
      </c>
      <c r="D18" s="43">
        <v>165337.48</v>
      </c>
      <c r="E18" s="44">
        <f t="shared" si="0"/>
        <v>105.66855842728226</v>
      </c>
      <c r="F18" s="45">
        <v>156468</v>
      </c>
      <c r="G18" s="45">
        <v>124696.63</v>
      </c>
      <c r="H18" s="44">
        <f t="shared" si="1"/>
        <v>79.6946532198277</v>
      </c>
      <c r="I18" s="46">
        <v>147368</v>
      </c>
      <c r="J18" s="46">
        <v>122698.25</v>
      </c>
      <c r="K18" s="44">
        <f t="shared" si="2"/>
        <v>83.2597646707562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9000</v>
      </c>
      <c r="V18" s="48">
        <v>1998.38</v>
      </c>
      <c r="W18" s="44"/>
      <c r="X18" s="47"/>
      <c r="Y18" s="47"/>
      <c r="Z18" s="49"/>
    </row>
    <row r="19" spans="1:26" ht="25.5">
      <c r="A19" s="7"/>
      <c r="B19" s="21" t="s">
        <v>23</v>
      </c>
      <c r="C19" s="50">
        <v>702945</v>
      </c>
      <c r="D19" s="22">
        <v>751142.47</v>
      </c>
      <c r="E19" s="23">
        <f t="shared" si="0"/>
        <v>106.85650655456685</v>
      </c>
      <c r="F19" s="24">
        <v>753872</v>
      </c>
      <c r="G19" s="24">
        <v>647814.79</v>
      </c>
      <c r="H19" s="23">
        <f t="shared" si="1"/>
        <v>85.93166877135641</v>
      </c>
      <c r="I19" s="46">
        <v>254305</v>
      </c>
      <c r="J19" s="46">
        <v>222576.29</v>
      </c>
      <c r="K19" s="23">
        <f t="shared" si="2"/>
        <v>87.5233636774739</v>
      </c>
      <c r="L19" s="24"/>
      <c r="M19" s="24"/>
      <c r="N19" s="24"/>
      <c r="O19" s="25">
        <v>392766</v>
      </c>
      <c r="P19" s="25">
        <v>350610.51</v>
      </c>
      <c r="Q19" s="23">
        <f>P19/O19*100</f>
        <v>89.26702158537144</v>
      </c>
      <c r="R19" s="27"/>
      <c r="S19" s="27"/>
      <c r="T19" s="24"/>
      <c r="U19" s="48">
        <v>12000</v>
      </c>
      <c r="V19" s="48">
        <v>0</v>
      </c>
      <c r="W19" s="23">
        <f aca="true" t="shared" si="5" ref="W19:W25">V19/U19*100</f>
        <v>0</v>
      </c>
      <c r="X19" s="25">
        <v>94801</v>
      </c>
      <c r="Y19" s="25">
        <v>74627.99</v>
      </c>
      <c r="Z19" s="26">
        <f aca="true" t="shared" si="6" ref="Z19:Z27">Y19/X19*100</f>
        <v>78.7206780519193</v>
      </c>
    </row>
    <row r="20" spans="1:26" ht="25.5">
      <c r="A20" s="7"/>
      <c r="B20" s="21" t="s">
        <v>24</v>
      </c>
      <c r="C20" s="50">
        <v>185589</v>
      </c>
      <c r="D20" s="22">
        <v>245825.7</v>
      </c>
      <c r="E20" s="23">
        <f t="shared" si="0"/>
        <v>132.45704217383573</v>
      </c>
      <c r="F20" s="24">
        <v>251406</v>
      </c>
      <c r="G20" s="24">
        <v>132614.22</v>
      </c>
      <c r="H20" s="23">
        <f t="shared" si="1"/>
        <v>52.74902746951147</v>
      </c>
      <c r="I20" s="46">
        <v>188705</v>
      </c>
      <c r="J20" s="46">
        <v>87580.02</v>
      </c>
      <c r="K20" s="23">
        <f t="shared" si="2"/>
        <v>46.41107548819586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1700</v>
      </c>
      <c r="V20" s="48">
        <v>0</v>
      </c>
      <c r="W20" s="23">
        <f t="shared" si="5"/>
        <v>0</v>
      </c>
      <c r="X20" s="25">
        <v>60901</v>
      </c>
      <c r="Y20" s="25">
        <v>45034.2</v>
      </c>
      <c r="Z20" s="26">
        <f t="shared" si="6"/>
        <v>73.94656902185514</v>
      </c>
    </row>
    <row r="21" spans="1:26" ht="25.5">
      <c r="A21" s="7"/>
      <c r="B21" s="21" t="s">
        <v>25</v>
      </c>
      <c r="C21" s="50">
        <v>236300</v>
      </c>
      <c r="D21" s="22">
        <v>253835.29</v>
      </c>
      <c r="E21" s="23">
        <f t="shared" si="0"/>
        <v>107.42077443927212</v>
      </c>
      <c r="F21" s="24">
        <v>236300</v>
      </c>
      <c r="G21" s="24">
        <v>176686.24</v>
      </c>
      <c r="H21" s="23">
        <f t="shared" si="1"/>
        <v>74.77200169276344</v>
      </c>
      <c r="I21" s="46">
        <v>146652</v>
      </c>
      <c r="J21" s="46">
        <v>113643.79</v>
      </c>
      <c r="K21" s="23">
        <f t="shared" si="2"/>
        <v>77.49215148787606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49500</v>
      </c>
      <c r="V21" s="48">
        <v>26500.19</v>
      </c>
      <c r="W21" s="23">
        <f t="shared" si="5"/>
        <v>53.53573737373737</v>
      </c>
      <c r="X21" s="25">
        <v>40048</v>
      </c>
      <c r="Y21" s="25">
        <v>36542.26</v>
      </c>
      <c r="Z21" s="26">
        <f t="shared" si="6"/>
        <v>91.24615461446265</v>
      </c>
    </row>
    <row r="22" spans="1:26" ht="27.75" customHeight="1">
      <c r="A22" s="7"/>
      <c r="B22" s="21" t="s">
        <v>26</v>
      </c>
      <c r="C22" s="50">
        <v>469694</v>
      </c>
      <c r="D22" s="22">
        <v>482160.45</v>
      </c>
      <c r="E22" s="23">
        <f t="shared" si="0"/>
        <v>102.65416420052205</v>
      </c>
      <c r="F22" s="24">
        <v>471096</v>
      </c>
      <c r="G22" s="24">
        <v>195230.08</v>
      </c>
      <c r="H22" s="23">
        <f t="shared" si="1"/>
        <v>41.44167643113081</v>
      </c>
      <c r="I22" s="46">
        <v>215060</v>
      </c>
      <c r="J22" s="46">
        <v>156193.15</v>
      </c>
      <c r="K22" s="23">
        <f t="shared" si="2"/>
        <v>72.62770854645215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178500</v>
      </c>
      <c r="V22" s="48">
        <v>3052.6</v>
      </c>
      <c r="W22" s="23">
        <f t="shared" si="5"/>
        <v>1.710140056022409</v>
      </c>
      <c r="X22" s="25">
        <v>72436</v>
      </c>
      <c r="Y22" s="25">
        <v>35984.33</v>
      </c>
      <c r="Z22" s="26">
        <f t="shared" si="6"/>
        <v>49.677411784195705</v>
      </c>
    </row>
    <row r="23" spans="1:30" ht="26.25" thickBot="1">
      <c r="A23" s="7"/>
      <c r="B23" s="21" t="s">
        <v>27</v>
      </c>
      <c r="C23" s="50">
        <v>214459</v>
      </c>
      <c r="D23" s="22">
        <v>235178.71</v>
      </c>
      <c r="E23" s="23">
        <f t="shared" si="0"/>
        <v>109.6613851598674</v>
      </c>
      <c r="F23" s="24">
        <v>186522</v>
      </c>
      <c r="G23" s="24">
        <v>132201.7</v>
      </c>
      <c r="H23" s="23">
        <f t="shared" si="1"/>
        <v>70.87726916932051</v>
      </c>
      <c r="I23" s="46">
        <v>121582</v>
      </c>
      <c r="J23" s="46">
        <v>96245.18</v>
      </c>
      <c r="K23" s="23">
        <f t="shared" si="2"/>
        <v>79.16071457946077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16911</v>
      </c>
      <c r="V23" s="48">
        <v>0</v>
      </c>
      <c r="W23" s="23">
        <f t="shared" si="5"/>
        <v>0</v>
      </c>
      <c r="X23" s="25">
        <v>48029</v>
      </c>
      <c r="Y23" s="25">
        <v>35956.52</v>
      </c>
      <c r="Z23" s="26">
        <f t="shared" si="6"/>
        <v>74.86418622082492</v>
      </c>
      <c r="AD23" s="51"/>
    </row>
    <row r="24" spans="1:26" ht="37.5" customHeight="1" thickBot="1">
      <c r="A24" s="7"/>
      <c r="B24" s="52" t="s">
        <v>28</v>
      </c>
      <c r="C24" s="53">
        <f>SUM(C18:C23)</f>
        <v>1965455</v>
      </c>
      <c r="D24" s="53">
        <f>SUM(D18:D23)</f>
        <v>2133480.1</v>
      </c>
      <c r="E24" s="38">
        <f t="shared" si="0"/>
        <v>108.5489161542747</v>
      </c>
      <c r="F24" s="53">
        <f>SUM(F18:F23)</f>
        <v>2055664</v>
      </c>
      <c r="G24" s="53">
        <f>SUM(G18:G23)</f>
        <v>1409243.66</v>
      </c>
      <c r="H24" s="38">
        <f t="shared" si="1"/>
        <v>68.55418297931958</v>
      </c>
      <c r="I24" s="39">
        <f>SUM(I18:I23)</f>
        <v>1073672</v>
      </c>
      <c r="J24" s="39">
        <f>SUM(J18:J23)</f>
        <v>798936.6800000002</v>
      </c>
      <c r="K24" s="38">
        <f t="shared" si="2"/>
        <v>74.4116154654308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392766</v>
      </c>
      <c r="P24" s="39">
        <f>SUM(P18:P23)</f>
        <v>350610.51</v>
      </c>
      <c r="Q24" s="38">
        <f>P24/O24*100</f>
        <v>89.26702158537144</v>
      </c>
      <c r="R24" s="39"/>
      <c r="S24" s="39"/>
      <c r="T24" s="39"/>
      <c r="U24" s="39">
        <f>SUM(U18:U23)</f>
        <v>267611</v>
      </c>
      <c r="V24" s="39">
        <f>SUM(V18:V23)</f>
        <v>31551.17</v>
      </c>
      <c r="W24" s="38">
        <f t="shared" si="5"/>
        <v>11.789937633355878</v>
      </c>
      <c r="X24" s="39">
        <f>SUM(X18:X23)</f>
        <v>316215</v>
      </c>
      <c r="Y24" s="39">
        <f>SUM(Y18:Y23)</f>
        <v>228145.30000000002</v>
      </c>
      <c r="Z24" s="40">
        <f t="shared" si="6"/>
        <v>72.14879117056434</v>
      </c>
    </row>
    <row r="25" spans="1:26" ht="22.5" customHeight="1" thickBot="1">
      <c r="A25" s="7"/>
      <c r="B25" s="54" t="s">
        <v>29</v>
      </c>
      <c r="C25" s="53">
        <f>C10+C17+C24</f>
        <v>15723017</v>
      </c>
      <c r="D25" s="53">
        <f>D10+D17+D24</f>
        <v>18414652.11</v>
      </c>
      <c r="E25" s="38">
        <f t="shared" si="0"/>
        <v>117.11907523854994</v>
      </c>
      <c r="F25" s="39">
        <f>F10+F17+F24</f>
        <v>14783788</v>
      </c>
      <c r="G25" s="39">
        <f>G10+G17+G24</f>
        <v>8828072.6</v>
      </c>
      <c r="H25" s="38">
        <f t="shared" si="1"/>
        <v>59.71455083095076</v>
      </c>
      <c r="I25" s="39">
        <f>I10+I17+I24</f>
        <v>4295003</v>
      </c>
      <c r="J25" s="39">
        <f>J10+J17+J24</f>
        <v>2839928.4</v>
      </c>
      <c r="K25" s="38">
        <f t="shared" si="2"/>
        <v>66.1216860616861</v>
      </c>
      <c r="L25" s="39">
        <f>L10+L17+L24</f>
        <v>114832</v>
      </c>
      <c r="M25" s="39">
        <f>M10+M17+M24</f>
        <v>82856.91</v>
      </c>
      <c r="N25" s="38">
        <f>N10+N17+N24</f>
        <v>72.15489584784729</v>
      </c>
      <c r="O25" s="39">
        <f>O10+O17+O24</f>
        <v>5360473</v>
      </c>
      <c r="P25" s="39">
        <f>P10+P17+P24</f>
        <v>4129975.5</v>
      </c>
      <c r="Q25" s="38">
        <f>P25/O25*100</f>
        <v>77.0449827841685</v>
      </c>
      <c r="R25" s="39"/>
      <c r="S25" s="39"/>
      <c r="T25" s="39"/>
      <c r="U25" s="39">
        <f>U10+U17+U24</f>
        <v>3368747</v>
      </c>
      <c r="V25" s="39">
        <f>V10+V17+V24</f>
        <v>843440.7300000001</v>
      </c>
      <c r="W25" s="38">
        <f t="shared" si="5"/>
        <v>25.037223929253223</v>
      </c>
      <c r="X25" s="39">
        <f>X10+X17+X24</f>
        <v>1187496</v>
      </c>
      <c r="Y25" s="39">
        <f>Y10+Y17+Y24</f>
        <v>736896.5</v>
      </c>
      <c r="Z25" s="40">
        <f t="shared" si="6"/>
        <v>62.05465113145644</v>
      </c>
    </row>
    <row r="26" spans="1:26" ht="28.5" customHeight="1" thickBot="1">
      <c r="A26" s="35"/>
      <c r="B26" s="55" t="s">
        <v>30</v>
      </c>
      <c r="C26" s="55">
        <v>32234266</v>
      </c>
      <c r="D26" s="56">
        <v>34520660.379999995</v>
      </c>
      <c r="E26" s="57">
        <f t="shared" si="0"/>
        <v>107.09305550807329</v>
      </c>
      <c r="F26" s="58">
        <v>38112348</v>
      </c>
      <c r="G26" s="58">
        <v>29833743.099999994</v>
      </c>
      <c r="H26" s="57">
        <f t="shared" si="1"/>
        <v>78.27841806020452</v>
      </c>
      <c r="I26" s="59">
        <v>618313</v>
      </c>
      <c r="J26" s="59">
        <v>543878.83</v>
      </c>
      <c r="K26" s="57">
        <f t="shared" si="2"/>
        <v>87.9617329734293</v>
      </c>
      <c r="L26" s="58"/>
      <c r="M26" s="58"/>
      <c r="N26" s="57"/>
      <c r="O26" s="58">
        <v>20596735</v>
      </c>
      <c r="P26" s="59">
        <v>15770190.2</v>
      </c>
      <c r="Q26" s="57">
        <f>P26/O26*100</f>
        <v>76.56645677093967</v>
      </c>
      <c r="R26" s="58">
        <v>7132933</v>
      </c>
      <c r="S26" s="59">
        <v>4723571.63</v>
      </c>
      <c r="T26" s="57">
        <f>S26/R26*100</f>
        <v>66.22201035674946</v>
      </c>
      <c r="U26" s="58"/>
      <c r="V26" s="59"/>
      <c r="W26" s="44"/>
      <c r="X26" s="58">
        <v>1306027</v>
      </c>
      <c r="Y26" s="59">
        <v>910990.97</v>
      </c>
      <c r="Z26" s="60">
        <f t="shared" si="6"/>
        <v>69.75284354764489</v>
      </c>
    </row>
    <row r="27" spans="1:26" ht="24.75" customHeight="1" thickBot="1">
      <c r="A27" s="13"/>
      <c r="B27" s="61" t="s">
        <v>31</v>
      </c>
      <c r="C27" s="62">
        <f>C25+C26</f>
        <v>47957283</v>
      </c>
      <c r="D27" s="62">
        <f>D25+D26</f>
        <v>52935312.489999995</v>
      </c>
      <c r="E27" s="63">
        <f t="shared" si="0"/>
        <v>110.38013243994659</v>
      </c>
      <c r="F27" s="62">
        <f>F25+F26</f>
        <v>52896136</v>
      </c>
      <c r="G27" s="62">
        <f>G25+G26</f>
        <v>38661815.699999996</v>
      </c>
      <c r="H27" s="63">
        <f t="shared" si="1"/>
        <v>73.09005652133077</v>
      </c>
      <c r="I27" s="64">
        <f>I25+I26</f>
        <v>4913316</v>
      </c>
      <c r="J27" s="64">
        <f>J25+J26</f>
        <v>3383807.23</v>
      </c>
      <c r="K27" s="63">
        <f t="shared" si="2"/>
        <v>68.87013230982905</v>
      </c>
      <c r="L27" s="64">
        <f>L25+L26</f>
        <v>114832</v>
      </c>
      <c r="M27" s="64">
        <f>M25+M26</f>
        <v>82856.91</v>
      </c>
      <c r="N27" s="63">
        <f>N25+N26</f>
        <v>72.15489584784729</v>
      </c>
      <c r="O27" s="64">
        <f>O25+O26</f>
        <v>25957208</v>
      </c>
      <c r="P27" s="64">
        <f>P25+P26</f>
        <v>19900165.7</v>
      </c>
      <c r="Q27" s="63">
        <f>P27/O27*100</f>
        <v>76.66527809924703</v>
      </c>
      <c r="R27" s="64">
        <f>R25+R26</f>
        <v>7132933</v>
      </c>
      <c r="S27" s="64">
        <f>S25+S26</f>
        <v>4723571.63</v>
      </c>
      <c r="T27" s="63">
        <f>S27/R27*100</f>
        <v>66.22201035674946</v>
      </c>
      <c r="U27" s="64">
        <f>U25+U26</f>
        <v>3368747</v>
      </c>
      <c r="V27" s="64">
        <f>V25+V26</f>
        <v>843440.7300000001</v>
      </c>
      <c r="W27" s="63">
        <f>V27/U27*100</f>
        <v>25.037223929253223</v>
      </c>
      <c r="X27" s="64">
        <f>X25+X26</f>
        <v>2493523</v>
      </c>
      <c r="Y27" s="64">
        <f>Y25+Y26</f>
        <v>1647887.47</v>
      </c>
      <c r="Z27" s="65">
        <f t="shared" si="6"/>
        <v>66.08671626449805</v>
      </c>
    </row>
    <row r="28" spans="6:39" ht="26.25" customHeight="1">
      <c r="F28" s="66"/>
      <c r="G28" s="66"/>
      <c r="H28" s="66"/>
      <c r="I28" s="67"/>
      <c r="J28" s="68"/>
      <c r="K28" s="67"/>
      <c r="L28" s="67"/>
      <c r="M28" s="67"/>
      <c r="N28" s="67"/>
      <c r="O28" s="67"/>
      <c r="P28" s="68"/>
      <c r="Q28" s="67"/>
      <c r="R28" s="67"/>
      <c r="S28" s="68"/>
      <c r="T28" s="67"/>
      <c r="U28" s="67"/>
      <c r="V28" s="67"/>
      <c r="W28" s="67"/>
      <c r="X28" s="67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sheetProtection/>
  <mergeCells count="11">
    <mergeCell ref="F7:H8"/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2020-02-03T11:41:40Z</dcterms:created>
  <dcterms:modified xsi:type="dcterms:W3CDTF">2020-02-04T06:45:30Z</dcterms:modified>
  <cp:category/>
  <cp:version/>
  <cp:contentType/>
  <cp:contentStatus/>
</cp:coreProperties>
</file>