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<sst xmlns="http://schemas.openxmlformats.org/spreadsheetml/2006/main" count="53" uniqueCount="33">
  <si>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27.01.2020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</si>
  <si>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</si>
  <si>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</si>
  <si>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</si>
  <si>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</si>
  <si>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</si>
  <si>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</si>
  <si>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</si>
  <si>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</si>
  <si>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</si>
  <si>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</si>
  <si>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</t>
  </si>
  <si>
    <t>надійшло за січень-</t>
  </si>
  <si>
    <t>%</t>
  </si>
  <si>
    <t>касові видатки  за січень-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</si>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</sst>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1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72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3" fillId="0" borderId="2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72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ГРУДЕНЬ 2019" xfId="145"/>
    <cellStyle name="Обычный 181" xfId="146"/>
    <cellStyle name="Обычный 181 2" xfId="147"/>
    <cellStyle name="Обычный 181 3" xfId="148"/>
    <cellStyle name="Обычный 181_аналіз  ГРУДЕНЬ 2019" xfId="149"/>
    <cellStyle name="Обычный 182" xfId="150"/>
    <cellStyle name="Обычный 182 2" xfId="151"/>
    <cellStyle name="Обычный 182 3" xfId="152"/>
    <cellStyle name="Обычный 182_аналіз  ГРУДЕНЬ 2019" xfId="153"/>
    <cellStyle name="Обычный 183" xfId="154"/>
    <cellStyle name="Обычный 183 2" xfId="155"/>
    <cellStyle name="Обычный 183 3" xfId="156"/>
    <cellStyle name="Обычный 183_аналіз  ГРУДЕНЬ 2019" xfId="157"/>
    <cellStyle name="Обычный 184" xfId="158"/>
    <cellStyle name="Обычный 184 2" xfId="159"/>
    <cellStyle name="Обычный 184 3" xfId="160"/>
    <cellStyle name="Обычный 184_аналіз  ГРУДЕНЬ 2019" xfId="161"/>
    <cellStyle name="Обычный 185" xfId="162"/>
    <cellStyle name="Обычный 185 2" xfId="163"/>
    <cellStyle name="Обычный 185 3" xfId="164"/>
    <cellStyle name="Обычный 185_аналіз  ГРУДЕНЬ 2019" xfId="165"/>
    <cellStyle name="Обычный 186" xfId="166"/>
    <cellStyle name="Обычный 186 2" xfId="167"/>
    <cellStyle name="Обычный 186 3" xfId="168"/>
    <cellStyle name="Обычный 186_аналіз  ГРУД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ГРУД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ГРУДЕНЬ 2019" xfId="313"/>
    <cellStyle name="Обычный 81" xfId="314"/>
    <cellStyle name="Обычный 81 2" xfId="315"/>
    <cellStyle name="Обычный 81 3" xfId="316"/>
    <cellStyle name="Обычный 81_аналіз  ГРУДЕНЬ 2019" xfId="317"/>
    <cellStyle name="Обычный 82" xfId="318"/>
    <cellStyle name="Обычный 82 2" xfId="319"/>
    <cellStyle name="Обычный 82 3" xfId="320"/>
    <cellStyle name="Обычный 82_аналіз  ГРУДЕНЬ 2019" xfId="321"/>
    <cellStyle name="Обычный 83" xfId="322"/>
    <cellStyle name="Обычный 83 2" xfId="323"/>
    <cellStyle name="Обычный 83 3" xfId="324"/>
    <cellStyle name="Обычный 83_аналіз  ГРУДЕНЬ 2019" xfId="325"/>
    <cellStyle name="Обычный 84" xfId="326"/>
    <cellStyle name="Обычный 84 2" xfId="327"/>
    <cellStyle name="Обычный 84 3" xfId="328"/>
    <cellStyle name="Обычный 84_аналіз  ГРУД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O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43492</v>
      </c>
      <c r="C2" s="4"/>
      <c r="D2" s="4"/>
    </row>
    <row r="5" spans="2:26" ht="20.25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3.5" thickBot="1"/>
    <row r="7" spans="1:26" ht="13.5" customHeight="1" thickBot="1">
      <c r="A7" s="5"/>
      <c r="B7" s="6"/>
      <c r="C7" s="84" t="s">
        <v>1</v>
      </c>
      <c r="D7" s="85"/>
      <c r="E7" s="86"/>
      <c r="F7" s="78" t="s">
        <v>2</v>
      </c>
      <c r="G7" s="79"/>
      <c r="H7" s="80"/>
      <c r="I7" s="69" t="s">
        <v>3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27.75" customHeight="1" thickBot="1">
      <c r="A8" s="7"/>
      <c r="B8" s="89" t="s">
        <v>4</v>
      </c>
      <c r="C8" s="87"/>
      <c r="D8" s="87"/>
      <c r="E8" s="88"/>
      <c r="F8" s="81"/>
      <c r="G8" s="82"/>
      <c r="H8" s="83"/>
      <c r="I8" s="69" t="s">
        <v>5</v>
      </c>
      <c r="J8" s="70"/>
      <c r="K8" s="71"/>
      <c r="L8" s="69" t="s">
        <v>6</v>
      </c>
      <c r="M8" s="70"/>
      <c r="N8" s="71"/>
      <c r="O8" s="74" t="s">
        <v>7</v>
      </c>
      <c r="P8" s="75"/>
      <c r="Q8" s="75"/>
      <c r="R8" s="75" t="s">
        <v>8</v>
      </c>
      <c r="S8" s="75"/>
      <c r="T8" s="75"/>
      <c r="U8" s="77" t="s">
        <v>9</v>
      </c>
      <c r="V8" s="75"/>
      <c r="W8" s="75"/>
      <c r="X8" s="75" t="s">
        <v>10</v>
      </c>
      <c r="Y8" s="75"/>
      <c r="Z8" s="76"/>
    </row>
    <row r="9" spans="1:26" ht="87.75" customHeight="1">
      <c r="A9" s="7"/>
      <c r="B9" s="90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4965067</v>
      </c>
      <c r="D10" s="15">
        <v>4305575.82</v>
      </c>
      <c r="E10" s="16">
        <f aca="true" t="shared" si="0" ref="E10:E27">D10/C10*100</f>
        <v>86.71737601929642</v>
      </c>
      <c r="F10" s="17">
        <v>5465067</v>
      </c>
      <c r="G10" s="17">
        <v>1173661.26</v>
      </c>
      <c r="H10" s="16">
        <f aca="true" t="shared" si="1" ref="H10:H27">G10/F10*100</f>
        <v>21.475697553204746</v>
      </c>
      <c r="I10" s="17">
        <v>1042502</v>
      </c>
      <c r="J10" s="17">
        <v>137303.54</v>
      </c>
      <c r="K10" s="16">
        <f aca="true" t="shared" si="2" ref="K10:K27">J10/I10*100</f>
        <v>13.170578090018054</v>
      </c>
      <c r="L10" s="17"/>
      <c r="M10" s="17"/>
      <c r="N10" s="17"/>
      <c r="O10" s="18">
        <v>2257239</v>
      </c>
      <c r="P10" s="18">
        <v>515143.23</v>
      </c>
      <c r="Q10" s="16">
        <f>P10/O10*100</f>
        <v>22.82182923474209</v>
      </c>
      <c r="R10" s="19"/>
      <c r="S10" s="19"/>
      <c r="T10" s="17"/>
      <c r="U10" s="18">
        <v>1941902</v>
      </c>
      <c r="V10" s="18">
        <v>521214.49</v>
      </c>
      <c r="W10" s="16">
        <f aca="true" t="shared" si="3" ref="W10:W17">V10/U10*100</f>
        <v>26.8404116170641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1021483</v>
      </c>
      <c r="D11" s="22">
        <v>1114086.73</v>
      </c>
      <c r="E11" s="23">
        <f t="shared" si="0"/>
        <v>109.0656163636595</v>
      </c>
      <c r="F11" s="24">
        <v>1021483</v>
      </c>
      <c r="G11" s="24">
        <v>164562.76</v>
      </c>
      <c r="H11" s="23">
        <f t="shared" si="1"/>
        <v>16.110180981964458</v>
      </c>
      <c r="I11" s="24">
        <v>274252</v>
      </c>
      <c r="J11" s="24">
        <v>50713.6</v>
      </c>
      <c r="K11" s="23">
        <f t="shared" si="2"/>
        <v>18.491606259936116</v>
      </c>
      <c r="L11" s="25"/>
      <c r="M11" s="24"/>
      <c r="N11" s="24"/>
      <c r="O11" s="25">
        <v>401628</v>
      </c>
      <c r="P11" s="25">
        <v>84260.1</v>
      </c>
      <c r="Q11" s="23">
        <f>P11/O11*100</f>
        <v>20.97963787385342</v>
      </c>
      <c r="R11" s="24"/>
      <c r="S11" s="24"/>
      <c r="T11" s="24"/>
      <c r="U11" s="25">
        <v>187936</v>
      </c>
      <c r="V11" s="25">
        <v>0</v>
      </c>
      <c r="W11" s="23">
        <f t="shared" si="3"/>
        <v>0</v>
      </c>
      <c r="X11" s="25">
        <v>157517</v>
      </c>
      <c r="Y11" s="25">
        <v>29589.06</v>
      </c>
      <c r="Z11" s="26">
        <f aca="true" t="shared" si="4" ref="Z11:Z17">Y11/X11*100</f>
        <v>18.784677209444062</v>
      </c>
    </row>
    <row r="12" spans="1:26" ht="25.5">
      <c r="A12" s="7"/>
      <c r="B12" s="21" t="s">
        <v>17</v>
      </c>
      <c r="C12" s="22">
        <v>1037701</v>
      </c>
      <c r="D12" s="22">
        <v>1042126.65</v>
      </c>
      <c r="E12" s="23">
        <f t="shared" si="0"/>
        <v>100.42648604944971</v>
      </c>
      <c r="F12" s="24">
        <v>894464</v>
      </c>
      <c r="G12" s="24">
        <v>222558.55</v>
      </c>
      <c r="H12" s="23">
        <f t="shared" si="1"/>
        <v>24.88177836111906</v>
      </c>
      <c r="I12" s="24">
        <v>369100</v>
      </c>
      <c r="J12" s="24">
        <v>102438.95</v>
      </c>
      <c r="K12" s="23">
        <f t="shared" si="2"/>
        <v>27.753711731238145</v>
      </c>
      <c r="L12" s="27"/>
      <c r="M12" s="27"/>
      <c r="N12" s="24"/>
      <c r="O12" s="25">
        <v>322455</v>
      </c>
      <c r="P12" s="25">
        <v>86745.05</v>
      </c>
      <c r="Q12" s="23">
        <f>P12/O12*100</f>
        <v>26.901443612286986</v>
      </c>
      <c r="R12" s="27"/>
      <c r="S12" s="27"/>
      <c r="T12" s="24"/>
      <c r="U12" s="25">
        <v>65000</v>
      </c>
      <c r="V12" s="25">
        <v>0</v>
      </c>
      <c r="W12" s="23">
        <f t="shared" si="3"/>
        <v>0</v>
      </c>
      <c r="X12" s="25">
        <v>121996</v>
      </c>
      <c r="Y12" s="25">
        <v>29374.55</v>
      </c>
      <c r="Z12" s="26">
        <f t="shared" si="4"/>
        <v>24.078289452113182</v>
      </c>
    </row>
    <row r="13" spans="1:26" ht="25.5">
      <c r="A13" s="7"/>
      <c r="B13" s="21" t="s">
        <v>18</v>
      </c>
      <c r="C13" s="22">
        <v>1492571</v>
      </c>
      <c r="D13" s="22">
        <v>1404444.97</v>
      </c>
      <c r="E13" s="23">
        <f t="shared" si="0"/>
        <v>94.09568925029362</v>
      </c>
      <c r="F13" s="24">
        <v>1784587</v>
      </c>
      <c r="G13" s="24">
        <v>913569.99</v>
      </c>
      <c r="H13" s="23">
        <f t="shared" si="1"/>
        <v>51.192236074789285</v>
      </c>
      <c r="I13" s="24">
        <v>516612</v>
      </c>
      <c r="J13" s="24">
        <v>292061.31</v>
      </c>
      <c r="K13" s="23">
        <f t="shared" si="2"/>
        <v>56.53397714338807</v>
      </c>
      <c r="L13" s="27">
        <v>114832</v>
      </c>
      <c r="M13" s="27">
        <v>82856.91</v>
      </c>
      <c r="N13" s="23">
        <f>M13/L13*100</f>
        <v>72.15489584784729</v>
      </c>
      <c r="O13" s="25">
        <v>623844</v>
      </c>
      <c r="P13" s="25">
        <v>439320.08</v>
      </c>
      <c r="Q13" s="23">
        <f>P13/O13*100</f>
        <v>70.42146434044409</v>
      </c>
      <c r="R13" s="27"/>
      <c r="S13" s="27"/>
      <c r="T13" s="24"/>
      <c r="U13" s="25">
        <v>258802</v>
      </c>
      <c r="V13" s="25">
        <v>16591.21</v>
      </c>
      <c r="W13" s="23">
        <f t="shared" si="3"/>
        <v>6.410773487067332</v>
      </c>
      <c r="X13" s="25">
        <v>201497</v>
      </c>
      <c r="Y13" s="25">
        <v>82740.48</v>
      </c>
      <c r="Z13" s="26">
        <f t="shared" si="4"/>
        <v>41.06288431093267</v>
      </c>
    </row>
    <row r="14" spans="1:26" ht="25.5">
      <c r="A14" s="7"/>
      <c r="B14" s="21" t="s">
        <v>19</v>
      </c>
      <c r="C14" s="22">
        <v>451854</v>
      </c>
      <c r="D14" s="22">
        <v>467525.38</v>
      </c>
      <c r="E14" s="23">
        <f t="shared" si="0"/>
        <v>103.46823974115533</v>
      </c>
      <c r="F14" s="24">
        <v>451854</v>
      </c>
      <c r="G14" s="24">
        <v>63418.65</v>
      </c>
      <c r="H14" s="23">
        <f t="shared" si="1"/>
        <v>14.035208275239347</v>
      </c>
      <c r="I14" s="24">
        <v>126267</v>
      </c>
      <c r="J14" s="24">
        <v>24784.3</v>
      </c>
      <c r="K14" s="23">
        <f t="shared" si="2"/>
        <v>19.628485669256417</v>
      </c>
      <c r="L14" s="24"/>
      <c r="M14" s="24"/>
      <c r="N14" s="24"/>
      <c r="O14" s="25">
        <v>270872</v>
      </c>
      <c r="P14" s="25">
        <v>38634.35</v>
      </c>
      <c r="Q14" s="23">
        <f>P14/O14*100</f>
        <v>14.262954458194276</v>
      </c>
      <c r="R14" s="27"/>
      <c r="S14" s="27"/>
      <c r="T14" s="24"/>
      <c r="U14" s="25">
        <v>11200</v>
      </c>
      <c r="V14" s="25">
        <v>0</v>
      </c>
      <c r="W14" s="23">
        <f t="shared" si="3"/>
        <v>0</v>
      </c>
      <c r="X14" s="25">
        <v>43015</v>
      </c>
      <c r="Y14" s="25">
        <v>0</v>
      </c>
      <c r="Z14" s="26">
        <f t="shared" si="4"/>
        <v>0</v>
      </c>
    </row>
    <row r="15" spans="1:26" ht="25.5">
      <c r="A15" s="7"/>
      <c r="B15" s="21" t="s">
        <v>20</v>
      </c>
      <c r="C15" s="22">
        <v>563645</v>
      </c>
      <c r="D15" s="22">
        <v>723088.08</v>
      </c>
      <c r="E15" s="23">
        <f t="shared" si="0"/>
        <v>128.2878549441581</v>
      </c>
      <c r="F15" s="24">
        <v>563645</v>
      </c>
      <c r="G15" s="24">
        <v>163396.26</v>
      </c>
      <c r="H15" s="23">
        <f t="shared" si="1"/>
        <v>28.989214842675796</v>
      </c>
      <c r="I15" s="24">
        <v>263590</v>
      </c>
      <c r="J15" s="24">
        <v>99753.96</v>
      </c>
      <c r="K15" s="23">
        <f t="shared" si="2"/>
        <v>37.84436435373117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179796</v>
      </c>
      <c r="V15" s="25">
        <v>4245</v>
      </c>
      <c r="W15" s="23">
        <f t="shared" si="3"/>
        <v>2.361009143696189</v>
      </c>
      <c r="X15" s="25">
        <v>36109</v>
      </c>
      <c r="Y15" s="25">
        <v>6792</v>
      </c>
      <c r="Z15" s="26">
        <f t="shared" si="4"/>
        <v>18.809715029494033</v>
      </c>
    </row>
    <row r="16" spans="1:26" ht="26.25" thickBot="1">
      <c r="A16" s="13"/>
      <c r="B16" s="28" t="s">
        <v>21</v>
      </c>
      <c r="C16" s="29">
        <v>3725241</v>
      </c>
      <c r="D16" s="29">
        <v>2832653.45</v>
      </c>
      <c r="E16" s="30">
        <f t="shared" si="0"/>
        <v>76.03946831896245</v>
      </c>
      <c r="F16" s="31">
        <v>2547024</v>
      </c>
      <c r="G16" s="31">
        <v>603991.31</v>
      </c>
      <c r="H16" s="30">
        <f t="shared" si="1"/>
        <v>23.713608901997</v>
      </c>
      <c r="I16" s="31">
        <v>629008</v>
      </c>
      <c r="J16" s="31">
        <v>214498.08</v>
      </c>
      <c r="K16" s="30">
        <f t="shared" si="2"/>
        <v>34.10100984407193</v>
      </c>
      <c r="L16" s="31"/>
      <c r="M16" s="31"/>
      <c r="N16" s="31"/>
      <c r="O16" s="32">
        <v>1091669</v>
      </c>
      <c r="P16" s="32">
        <v>274221.58</v>
      </c>
      <c r="Q16" s="30">
        <f>P16/O16*100</f>
        <v>25.119480355309165</v>
      </c>
      <c r="R16" s="33"/>
      <c r="S16" s="33"/>
      <c r="T16" s="31"/>
      <c r="U16" s="32">
        <v>456500</v>
      </c>
      <c r="V16" s="32">
        <v>0</v>
      </c>
      <c r="W16" s="30">
        <f t="shared" si="3"/>
        <v>0</v>
      </c>
      <c r="X16" s="32">
        <v>311147</v>
      </c>
      <c r="Y16" s="32">
        <v>58571.65</v>
      </c>
      <c r="Z16" s="34">
        <f t="shared" si="4"/>
        <v>18.82443025322436</v>
      </c>
    </row>
    <row r="17" spans="1:26" ht="26.25" thickBot="1">
      <c r="A17" s="35"/>
      <c r="B17" s="36" t="s">
        <v>22</v>
      </c>
      <c r="C17" s="37">
        <f>SUM(C11:C16)</f>
        <v>8292495</v>
      </c>
      <c r="D17" s="37">
        <f>SUM(D11:D16)</f>
        <v>7583925.26</v>
      </c>
      <c r="E17" s="38">
        <f t="shared" si="0"/>
        <v>91.45528890882659</v>
      </c>
      <c r="F17" s="39">
        <f>SUM(F11:F16)</f>
        <v>7263057</v>
      </c>
      <c r="G17" s="39">
        <f>SUM(G11:G16)</f>
        <v>2131497.52</v>
      </c>
      <c r="H17" s="38">
        <f t="shared" si="1"/>
        <v>29.34711265518087</v>
      </c>
      <c r="I17" s="39">
        <f>SUM(I11:I16)</f>
        <v>2178829</v>
      </c>
      <c r="J17" s="39">
        <f>SUM(J11:J16)</f>
        <v>784250.2</v>
      </c>
      <c r="K17" s="38">
        <f t="shared" si="2"/>
        <v>35.99411426963749</v>
      </c>
      <c r="L17" s="39">
        <f>SUM(L11:L16)</f>
        <v>114832</v>
      </c>
      <c r="M17" s="39">
        <f>SUM(M11:M16)</f>
        <v>82856.91</v>
      </c>
      <c r="N17" s="38">
        <f>M17/L17*100</f>
        <v>72.15489584784729</v>
      </c>
      <c r="O17" s="39">
        <f>SUM(O11:O16)</f>
        <v>2710468</v>
      </c>
      <c r="P17" s="39">
        <f>SUM(P11:P16)</f>
        <v>923181.1599999999</v>
      </c>
      <c r="Q17" s="38">
        <f>P17/O17*100</f>
        <v>34.059843539934796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1159234</v>
      </c>
      <c r="V17" s="39">
        <f>SUM(V11:V16)</f>
        <v>20836.21</v>
      </c>
      <c r="W17" s="38">
        <f t="shared" si="3"/>
        <v>1.7974119116589058</v>
      </c>
      <c r="X17" s="39">
        <f>SUM(X11:X16)</f>
        <v>871281</v>
      </c>
      <c r="Y17" s="39">
        <f>SUM(Y11:Y16)</f>
        <v>207067.74</v>
      </c>
      <c r="Z17" s="40">
        <f t="shared" si="4"/>
        <v>23.76589642147596</v>
      </c>
    </row>
    <row r="18" spans="1:26" ht="25.5">
      <c r="A18" s="7"/>
      <c r="B18" s="41" t="s">
        <v>23</v>
      </c>
      <c r="C18" s="42">
        <v>156468</v>
      </c>
      <c r="D18" s="43">
        <v>141778.57</v>
      </c>
      <c r="E18" s="44">
        <f t="shared" si="0"/>
        <v>90.61186312856303</v>
      </c>
      <c r="F18" s="45">
        <v>156468</v>
      </c>
      <c r="G18" s="45">
        <v>69288.4</v>
      </c>
      <c r="H18" s="44">
        <f t="shared" si="1"/>
        <v>44.282792647697924</v>
      </c>
      <c r="I18" s="46">
        <v>147368</v>
      </c>
      <c r="J18" s="46">
        <v>69288.4</v>
      </c>
      <c r="K18" s="44">
        <f t="shared" si="2"/>
        <v>47.01726290646545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9000</v>
      </c>
      <c r="V18" s="48">
        <v>0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702945</v>
      </c>
      <c r="D19" s="22">
        <v>692551.54</v>
      </c>
      <c r="E19" s="23">
        <f t="shared" si="0"/>
        <v>98.52144051099305</v>
      </c>
      <c r="F19" s="24">
        <v>753872</v>
      </c>
      <c r="G19" s="24">
        <v>212373.98</v>
      </c>
      <c r="H19" s="23">
        <f t="shared" si="1"/>
        <v>28.171092705392958</v>
      </c>
      <c r="I19" s="46">
        <v>254305</v>
      </c>
      <c r="J19" s="46">
        <v>100959.11</v>
      </c>
      <c r="K19" s="23">
        <f t="shared" si="2"/>
        <v>39.70000983071509</v>
      </c>
      <c r="L19" s="24"/>
      <c r="M19" s="24"/>
      <c r="N19" s="24"/>
      <c r="O19" s="25">
        <v>392766</v>
      </c>
      <c r="P19" s="25">
        <v>94211.65</v>
      </c>
      <c r="Q19" s="23">
        <f>P19/O19*100</f>
        <v>23.98671218995534</v>
      </c>
      <c r="R19" s="27"/>
      <c r="S19" s="27"/>
      <c r="T19" s="24"/>
      <c r="U19" s="48">
        <v>12000</v>
      </c>
      <c r="V19" s="48">
        <v>0</v>
      </c>
      <c r="W19" s="23">
        <f aca="true" t="shared" si="5" ref="W19:W25">V19/U19*100</f>
        <v>0</v>
      </c>
      <c r="X19" s="25">
        <v>94801</v>
      </c>
      <c r="Y19" s="25">
        <v>17203.22</v>
      </c>
      <c r="Z19" s="26">
        <f aca="true" t="shared" si="6" ref="Z19:Z27">Y19/X19*100</f>
        <v>18.14666511956625</v>
      </c>
    </row>
    <row r="20" spans="1:26" ht="25.5">
      <c r="A20" s="7"/>
      <c r="B20" s="21" t="s">
        <v>25</v>
      </c>
      <c r="C20" s="50">
        <v>185589</v>
      </c>
      <c r="D20" s="22">
        <v>150785.12</v>
      </c>
      <c r="E20" s="23">
        <f t="shared" si="0"/>
        <v>81.24679803221096</v>
      </c>
      <c r="F20" s="24">
        <v>251406</v>
      </c>
      <c r="G20" s="24">
        <v>1285</v>
      </c>
      <c r="H20" s="23">
        <f t="shared" si="1"/>
        <v>0.511125430578427</v>
      </c>
      <c r="I20" s="46">
        <v>188705</v>
      </c>
      <c r="J20" s="46">
        <v>1285</v>
      </c>
      <c r="K20" s="23">
        <f t="shared" si="2"/>
        <v>0.680957049362762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1700</v>
      </c>
      <c r="V20" s="48">
        <v>0</v>
      </c>
      <c r="W20" s="23">
        <f t="shared" si="5"/>
        <v>0</v>
      </c>
      <c r="X20" s="25">
        <v>60901</v>
      </c>
      <c r="Y20" s="25">
        <v>0</v>
      </c>
      <c r="Z20" s="26">
        <f t="shared" si="6"/>
        <v>0</v>
      </c>
    </row>
    <row r="21" spans="1:26" ht="25.5">
      <c r="A21" s="7"/>
      <c r="B21" s="21" t="s">
        <v>26</v>
      </c>
      <c r="C21" s="50">
        <v>236300</v>
      </c>
      <c r="D21" s="22">
        <v>162919.48</v>
      </c>
      <c r="E21" s="23">
        <f t="shared" si="0"/>
        <v>68.94603470165045</v>
      </c>
      <c r="F21" s="24">
        <v>236300</v>
      </c>
      <c r="G21" s="24">
        <v>41682</v>
      </c>
      <c r="H21" s="23">
        <f t="shared" si="1"/>
        <v>17.639441388066018</v>
      </c>
      <c r="I21" s="46">
        <v>146652</v>
      </c>
      <c r="J21" s="46">
        <v>29522</v>
      </c>
      <c r="K21" s="23">
        <f t="shared" si="2"/>
        <v>20.130649428579222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49500</v>
      </c>
      <c r="V21" s="48">
        <v>0</v>
      </c>
      <c r="W21" s="23">
        <f t="shared" si="5"/>
        <v>0</v>
      </c>
      <c r="X21" s="25">
        <v>40048</v>
      </c>
      <c r="Y21" s="25">
        <v>12160</v>
      </c>
      <c r="Z21" s="26">
        <f t="shared" si="6"/>
        <v>30.36356372353176</v>
      </c>
    </row>
    <row r="22" spans="1:26" ht="27.75" customHeight="1">
      <c r="A22" s="7"/>
      <c r="B22" s="21" t="s">
        <v>27</v>
      </c>
      <c r="C22" s="50">
        <v>469694</v>
      </c>
      <c r="D22" s="22">
        <v>352955</v>
      </c>
      <c r="E22" s="23">
        <f t="shared" si="0"/>
        <v>75.14573317947429</v>
      </c>
      <c r="F22" s="24">
        <v>471096</v>
      </c>
      <c r="G22" s="24">
        <v>41836.64</v>
      </c>
      <c r="H22" s="23">
        <f t="shared" si="1"/>
        <v>8.88070372068538</v>
      </c>
      <c r="I22" s="46">
        <v>215060</v>
      </c>
      <c r="J22" s="46">
        <v>29389.6</v>
      </c>
      <c r="K22" s="23">
        <f t="shared" si="2"/>
        <v>13.66576769273691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178500</v>
      </c>
      <c r="V22" s="48">
        <v>759.7</v>
      </c>
      <c r="W22" s="23">
        <f t="shared" si="5"/>
        <v>0.4256022408963586</v>
      </c>
      <c r="X22" s="25">
        <v>72436</v>
      </c>
      <c r="Y22" s="25">
        <v>11687.34</v>
      </c>
      <c r="Z22" s="26">
        <f t="shared" si="6"/>
        <v>16.134712021646695</v>
      </c>
    </row>
    <row r="23" spans="1:30" ht="26.25" thickBot="1">
      <c r="A23" s="7"/>
      <c r="B23" s="21" t="s">
        <v>28</v>
      </c>
      <c r="C23" s="50">
        <v>214459</v>
      </c>
      <c r="D23" s="22">
        <v>169377.98</v>
      </c>
      <c r="E23" s="23">
        <f t="shared" si="0"/>
        <v>78.97918949542803</v>
      </c>
      <c r="F23" s="24">
        <v>186522</v>
      </c>
      <c r="G23" s="24">
        <v>67434</v>
      </c>
      <c r="H23" s="23">
        <f t="shared" si="1"/>
        <v>36.15337600926432</v>
      </c>
      <c r="I23" s="46">
        <v>121582</v>
      </c>
      <c r="J23" s="46">
        <v>48434</v>
      </c>
      <c r="K23" s="23">
        <f t="shared" si="2"/>
        <v>39.836488953957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16911</v>
      </c>
      <c r="V23" s="48">
        <v>0</v>
      </c>
      <c r="W23" s="23">
        <f t="shared" si="5"/>
        <v>0</v>
      </c>
      <c r="X23" s="25">
        <v>48029</v>
      </c>
      <c r="Y23" s="25">
        <v>19000</v>
      </c>
      <c r="Z23" s="26">
        <f t="shared" si="6"/>
        <v>39.55943284265756</v>
      </c>
      <c r="AD23" s="51"/>
    </row>
    <row r="24" spans="1:26" ht="37.5" customHeight="1" thickBot="1">
      <c r="A24" s="7"/>
      <c r="B24" s="52" t="s">
        <v>29</v>
      </c>
      <c r="C24" s="53">
        <f>SUM(C18:C23)</f>
        <v>1965455</v>
      </c>
      <c r="D24" s="53">
        <f>SUM(D18:D23)</f>
        <v>1670367.6900000002</v>
      </c>
      <c r="E24" s="38">
        <f t="shared" si="0"/>
        <v>84.98631054895687</v>
      </c>
      <c r="F24" s="53">
        <f>SUM(F18:F23)</f>
        <v>2055664</v>
      </c>
      <c r="G24" s="53">
        <f>SUM(G18:G23)</f>
        <v>433900.02</v>
      </c>
      <c r="H24" s="38">
        <f t="shared" si="1"/>
        <v>21.107536056476157</v>
      </c>
      <c r="I24" s="39">
        <f>SUM(I18:I23)</f>
        <v>1073672</v>
      </c>
      <c r="J24" s="39">
        <f>SUM(J18:J23)</f>
        <v>278878.11</v>
      </c>
      <c r="K24" s="38">
        <f t="shared" si="2"/>
        <v>25.97423701093071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392766</v>
      </c>
      <c r="P24" s="39">
        <f>SUM(P18:P23)</f>
        <v>94211.65</v>
      </c>
      <c r="Q24" s="38">
        <f>P24/O24*100</f>
        <v>23.98671218995534</v>
      </c>
      <c r="R24" s="39"/>
      <c r="S24" s="39"/>
      <c r="T24" s="39"/>
      <c r="U24" s="39">
        <f>SUM(U18:U23)</f>
        <v>267611</v>
      </c>
      <c r="V24" s="39">
        <f>SUM(V18:V23)</f>
        <v>759.7</v>
      </c>
      <c r="W24" s="38">
        <f t="shared" si="5"/>
        <v>0.28388220215163057</v>
      </c>
      <c r="X24" s="39">
        <f>SUM(X18:X23)</f>
        <v>316215</v>
      </c>
      <c r="Y24" s="39">
        <f>SUM(Y18:Y23)</f>
        <v>60050.56</v>
      </c>
      <c r="Z24" s="40">
        <f t="shared" si="6"/>
        <v>18.990421074269086</v>
      </c>
    </row>
    <row r="25" spans="1:26" ht="22.5" customHeight="1" thickBot="1">
      <c r="A25" s="7"/>
      <c r="B25" s="54" t="s">
        <v>30</v>
      </c>
      <c r="C25" s="53">
        <f>C10+C17+C24</f>
        <v>15223017</v>
      </c>
      <c r="D25" s="53">
        <f>D10+D17+D24</f>
        <v>13559868.77</v>
      </c>
      <c r="E25" s="38">
        <f t="shared" si="0"/>
        <v>89.07477913215232</v>
      </c>
      <c r="F25" s="39">
        <f>F10+F17+F24</f>
        <v>14783788</v>
      </c>
      <c r="G25" s="39">
        <f>G10+G17+G24</f>
        <v>3739058.8000000003</v>
      </c>
      <c r="H25" s="38">
        <f t="shared" si="1"/>
        <v>25.2916153830128</v>
      </c>
      <c r="I25" s="39">
        <f>I10+I17+I24</f>
        <v>4295003</v>
      </c>
      <c r="J25" s="39">
        <f>J10+J17+J24</f>
        <v>1200431.85</v>
      </c>
      <c r="K25" s="38">
        <f t="shared" si="2"/>
        <v>27.94949968603049</v>
      </c>
      <c r="L25" s="39">
        <f>L10+L17+L24</f>
        <v>114832</v>
      </c>
      <c r="M25" s="39">
        <f>M10+M17+M24</f>
        <v>82856.91</v>
      </c>
      <c r="N25" s="38">
        <f>N10+N17+N24</f>
        <v>72.15489584784729</v>
      </c>
      <c r="O25" s="39">
        <f>O10+O17+O24</f>
        <v>5360473</v>
      </c>
      <c r="P25" s="39">
        <f>P10+P17+P24</f>
        <v>1532536.0399999998</v>
      </c>
      <c r="Q25" s="38">
        <f>P25/O25*100</f>
        <v>28.58956737586403</v>
      </c>
      <c r="R25" s="39"/>
      <c r="S25" s="39"/>
      <c r="T25" s="39"/>
      <c r="U25" s="39">
        <f>U10+U17+U24</f>
        <v>3368747</v>
      </c>
      <c r="V25" s="39">
        <f>V10+V17+V24</f>
        <v>542810.3999999999</v>
      </c>
      <c r="W25" s="38">
        <f t="shared" si="5"/>
        <v>16.11312455343188</v>
      </c>
      <c r="X25" s="39">
        <f>X10+X17+X24</f>
        <v>1187496</v>
      </c>
      <c r="Y25" s="39">
        <f>Y10+Y17+Y24</f>
        <v>267118.3</v>
      </c>
      <c r="Z25" s="40">
        <f t="shared" si="6"/>
        <v>22.494248401678828</v>
      </c>
    </row>
    <row r="26" spans="1:26" ht="28.5" customHeight="1" thickBot="1">
      <c r="A26" s="35"/>
      <c r="B26" s="55" t="s">
        <v>31</v>
      </c>
      <c r="C26" s="55">
        <v>32234266</v>
      </c>
      <c r="D26" s="56">
        <v>30830178.5</v>
      </c>
      <c r="E26" s="57">
        <f t="shared" si="0"/>
        <v>95.64411517854944</v>
      </c>
      <c r="F26" s="58">
        <v>38112348</v>
      </c>
      <c r="G26" s="58">
        <v>13707154.14</v>
      </c>
      <c r="H26" s="57">
        <f t="shared" si="1"/>
        <v>35.96512642044515</v>
      </c>
      <c r="I26" s="59">
        <v>618313</v>
      </c>
      <c r="J26" s="59">
        <v>320378</v>
      </c>
      <c r="K26" s="57">
        <f t="shared" si="2"/>
        <v>51.81485752361667</v>
      </c>
      <c r="L26" s="58"/>
      <c r="M26" s="58"/>
      <c r="N26" s="57"/>
      <c r="O26" s="58">
        <v>20596735</v>
      </c>
      <c r="P26" s="59">
        <v>4793808</v>
      </c>
      <c r="Q26" s="57">
        <f>P26/O26*100</f>
        <v>23.274601532718656</v>
      </c>
      <c r="R26" s="58">
        <v>7132933</v>
      </c>
      <c r="S26" s="59">
        <v>1195226.19</v>
      </c>
      <c r="T26" s="57">
        <f>S26/R26*100</f>
        <v>16.756447733351763</v>
      </c>
      <c r="U26" s="58"/>
      <c r="V26" s="59"/>
      <c r="W26" s="44"/>
      <c r="X26" s="58">
        <v>1306027</v>
      </c>
      <c r="Y26" s="59">
        <v>344600</v>
      </c>
      <c r="Z26" s="60">
        <f t="shared" si="6"/>
        <v>26.385365693052286</v>
      </c>
    </row>
    <row r="27" spans="1:26" ht="24.75" customHeight="1" thickBot="1">
      <c r="A27" s="13"/>
      <c r="B27" s="61" t="s">
        <v>32</v>
      </c>
      <c r="C27" s="62">
        <f>C25+C26</f>
        <v>47457283</v>
      </c>
      <c r="D27" s="62">
        <f>D25+D26</f>
        <v>44390047.269999996</v>
      </c>
      <c r="E27" s="63">
        <f t="shared" si="0"/>
        <v>93.53684927558957</v>
      </c>
      <c r="F27" s="62">
        <f>F25+F26</f>
        <v>52896136</v>
      </c>
      <c r="G27" s="62">
        <f>G25+G26</f>
        <v>17446212.94</v>
      </c>
      <c r="H27" s="63">
        <f t="shared" si="1"/>
        <v>32.98201770352375</v>
      </c>
      <c r="I27" s="64">
        <f>I25+I26</f>
        <v>4913316</v>
      </c>
      <c r="J27" s="64">
        <f>J25+J26</f>
        <v>1520809.85</v>
      </c>
      <c r="K27" s="63">
        <f t="shared" si="2"/>
        <v>30.95281984712565</v>
      </c>
      <c r="L27" s="64">
        <f>L25+L26</f>
        <v>114832</v>
      </c>
      <c r="M27" s="64">
        <f>M25+M26</f>
        <v>82856.91</v>
      </c>
      <c r="N27" s="63">
        <f>N25+N26</f>
        <v>72.15489584784729</v>
      </c>
      <c r="O27" s="64">
        <f>O25+O26</f>
        <v>25957208</v>
      </c>
      <c r="P27" s="64">
        <f>P25+P26</f>
        <v>6326344.04</v>
      </c>
      <c r="Q27" s="63">
        <f>P27/O27*100</f>
        <v>24.372205361994247</v>
      </c>
      <c r="R27" s="64">
        <f>R25+R26</f>
        <v>7132933</v>
      </c>
      <c r="S27" s="64">
        <f>S25+S26</f>
        <v>1195226.19</v>
      </c>
      <c r="T27" s="63">
        <f>S27/R27*100</f>
        <v>16.756447733351763</v>
      </c>
      <c r="U27" s="64">
        <f>U25+U26</f>
        <v>3368747</v>
      </c>
      <c r="V27" s="64">
        <f>V25+V26</f>
        <v>542810.3999999999</v>
      </c>
      <c r="W27" s="63">
        <f>V27/U27*100</f>
        <v>16.11312455343188</v>
      </c>
      <c r="X27" s="64">
        <f>X25+X26</f>
        <v>2493523</v>
      </c>
      <c r="Y27" s="64">
        <f>Y25+Y26</f>
        <v>611718.3</v>
      </c>
      <c r="Z27" s="65">
        <f t="shared" si="6"/>
        <v>24.53229025759939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2020-01-27T09:53:16Z</dcterms:created>
  <dcterms:modified xsi:type="dcterms:W3CDTF">2020-01-27T11:04:12Z</dcterms:modified>
  <cp:category/>
  <cp:version/>
  <cp:contentType/>
  <cp:contentStatus/>
</cp:coreProperties>
</file>